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FootballData\"/>
    </mc:Choice>
  </mc:AlternateContent>
  <xr:revisionPtr revIDLastSave="0" documentId="8_{AC583045-3EB1-4DD3-B6DF-399E804B4A37}" xr6:coauthVersionLast="47" xr6:coauthVersionMax="47" xr10:uidLastSave="{00000000-0000-0000-0000-000000000000}"/>
  <bookViews>
    <workbookView xWindow="-110" yWindow="-110" windowWidth="19420" windowHeight="10300" activeTab="1" xr2:uid="{25DCFCE9-7D8E-4B87-A1B0-1303AD239C92}"/>
  </bookViews>
  <sheets>
    <sheet name="Market" sheetId="1" r:id="rId1"/>
    <sheet name="Selections" sheetId="2" r:id="rId2"/>
    <sheet name="MyBets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2" i="1" l="1"/>
  <c r="AA55" i="1"/>
  <c r="Q55" i="1" s="1"/>
  <c r="AA54" i="1"/>
  <c r="R54" i="1" s="1"/>
  <c r="AA53" i="1"/>
  <c r="AC53" i="1" s="1"/>
  <c r="AA52" i="1"/>
  <c r="AC52" i="1" s="1"/>
  <c r="AA51" i="1"/>
  <c r="Q51" i="1" s="1"/>
  <c r="AA50" i="1"/>
  <c r="AC50" i="1" s="1"/>
  <c r="AA49" i="1"/>
  <c r="Q49" i="1" s="1"/>
  <c r="AA48" i="1"/>
  <c r="R48" i="1" s="1"/>
  <c r="AA47" i="1"/>
  <c r="Q47" i="1" s="1"/>
  <c r="AA46" i="1"/>
  <c r="R46" i="1" s="1"/>
  <c r="AA45" i="1"/>
  <c r="AC45" i="1" s="1"/>
  <c r="AA44" i="1"/>
  <c r="R44" i="1" s="1"/>
  <c r="AA43" i="1"/>
  <c r="Q43" i="1" s="1"/>
  <c r="AA42" i="1"/>
  <c r="R42" i="1" s="1"/>
  <c r="AA41" i="1"/>
  <c r="R41" i="1" s="1"/>
  <c r="AA40" i="1"/>
  <c r="AC40" i="1" s="1"/>
  <c r="AA39" i="1"/>
  <c r="Q39" i="1" s="1"/>
  <c r="AA38" i="1"/>
  <c r="Q38" i="1" s="1"/>
  <c r="AA37" i="1"/>
  <c r="R37" i="1" s="1"/>
  <c r="AA36" i="1"/>
  <c r="R36" i="1" s="1"/>
  <c r="AA35" i="1"/>
  <c r="Q35" i="1" s="1"/>
  <c r="AA34" i="1"/>
  <c r="AC34" i="1" s="1"/>
  <c r="AA33" i="1"/>
  <c r="Q33" i="1" s="1"/>
  <c r="AA32" i="1"/>
  <c r="R32" i="1" s="1"/>
  <c r="AA31" i="1"/>
  <c r="Q31" i="1" s="1"/>
  <c r="AA30" i="1"/>
  <c r="AC30" i="1" s="1"/>
  <c r="AA29" i="1"/>
  <c r="AC29" i="1" s="1"/>
  <c r="AA28" i="1"/>
  <c r="AC28" i="1" s="1"/>
  <c r="AA27" i="1"/>
  <c r="Q27" i="1" s="1"/>
  <c r="AA26" i="1"/>
  <c r="AC26" i="1" s="1"/>
  <c r="AA25" i="1"/>
  <c r="R25" i="1" s="1"/>
  <c r="AA24" i="1"/>
  <c r="AC24" i="1" s="1"/>
  <c r="AA23" i="1"/>
  <c r="Q23" i="1" s="1"/>
  <c r="AA22" i="1"/>
  <c r="AC22" i="1" s="1"/>
  <c r="AA21" i="1"/>
  <c r="R21" i="1" s="1"/>
  <c r="AA20" i="1"/>
  <c r="R20" i="1" s="1"/>
  <c r="AA19" i="1"/>
  <c r="Q19" i="1" s="1"/>
  <c r="AA18" i="1"/>
  <c r="R18" i="1" s="1"/>
  <c r="AA17" i="1"/>
  <c r="AC17" i="1" s="1"/>
  <c r="AA16" i="1"/>
  <c r="R16" i="1" s="1"/>
  <c r="AA15" i="1"/>
  <c r="Q15" i="1" s="1"/>
  <c r="AA14" i="1"/>
  <c r="R14" i="1" s="1"/>
  <c r="AA13" i="1"/>
  <c r="AC13" i="1" s="1"/>
  <c r="AA12" i="1"/>
  <c r="R12" i="1" s="1"/>
  <c r="AA11" i="1"/>
  <c r="Q11" i="1" s="1"/>
  <c r="AA10" i="1"/>
  <c r="R10" i="1" s="1"/>
  <c r="AA9" i="1"/>
  <c r="R9" i="1" s="1"/>
  <c r="AA8" i="1"/>
  <c r="AC8" i="1" s="1"/>
  <c r="AA7" i="1"/>
  <c r="Q7" i="1" s="1"/>
  <c r="AA6" i="1"/>
  <c r="R6" i="1" s="1"/>
  <c r="Z6" i="1"/>
  <c r="AD6" i="1"/>
  <c r="AA5" i="1"/>
  <c r="Z5" i="1"/>
  <c r="AE5" i="1"/>
  <c r="AE6" i="1"/>
  <c r="AD5" i="1"/>
  <c r="AE55" i="1"/>
  <c r="AD55" i="1"/>
  <c r="AB55" i="1"/>
  <c r="S55" i="1" s="1"/>
  <c r="AE54" i="1"/>
  <c r="AD54" i="1"/>
  <c r="AB54" i="1"/>
  <c r="S54" i="1" s="1"/>
  <c r="AE53" i="1"/>
  <c r="AD53" i="1"/>
  <c r="AB53" i="1"/>
  <c r="S53" i="1" s="1"/>
  <c r="AE52" i="1"/>
  <c r="AD52" i="1"/>
  <c r="AB52" i="1"/>
  <c r="S52" i="1" s="1"/>
  <c r="AE51" i="1"/>
  <c r="AD51" i="1"/>
  <c r="AB51" i="1"/>
  <c r="S51" i="1" s="1"/>
  <c r="AE50" i="1"/>
  <c r="AD50" i="1"/>
  <c r="AB50" i="1"/>
  <c r="S50" i="1" s="1"/>
  <c r="AE49" i="1"/>
  <c r="AD49" i="1"/>
  <c r="AB49" i="1"/>
  <c r="S49" i="1" s="1"/>
  <c r="AE48" i="1"/>
  <c r="AD48" i="1"/>
  <c r="AB48" i="1"/>
  <c r="S48" i="1" s="1"/>
  <c r="AE47" i="1"/>
  <c r="AD47" i="1"/>
  <c r="AB47" i="1"/>
  <c r="S47" i="1" s="1"/>
  <c r="AE46" i="1"/>
  <c r="AD46" i="1"/>
  <c r="AB46" i="1"/>
  <c r="S46" i="1" s="1"/>
  <c r="AE45" i="1"/>
  <c r="AD45" i="1"/>
  <c r="AB45" i="1"/>
  <c r="S45" i="1" s="1"/>
  <c r="AE44" i="1"/>
  <c r="AD44" i="1"/>
  <c r="AB44" i="1"/>
  <c r="S44" i="1" s="1"/>
  <c r="AE43" i="1"/>
  <c r="AD43" i="1"/>
  <c r="AB43" i="1"/>
  <c r="S43" i="1" s="1"/>
  <c r="AE42" i="1"/>
  <c r="AD42" i="1"/>
  <c r="AB42" i="1"/>
  <c r="S42" i="1" s="1"/>
  <c r="AE41" i="1"/>
  <c r="AD41" i="1"/>
  <c r="AB41" i="1"/>
  <c r="S41" i="1" s="1"/>
  <c r="AE40" i="1"/>
  <c r="AD40" i="1"/>
  <c r="AB40" i="1"/>
  <c r="S40" i="1" s="1"/>
  <c r="AE39" i="1"/>
  <c r="AD39" i="1"/>
  <c r="AB39" i="1"/>
  <c r="S39" i="1" s="1"/>
  <c r="AE38" i="1"/>
  <c r="AD38" i="1"/>
  <c r="AB38" i="1"/>
  <c r="S38" i="1" s="1"/>
  <c r="AE37" i="1"/>
  <c r="AD37" i="1"/>
  <c r="AB37" i="1"/>
  <c r="S37" i="1" s="1"/>
  <c r="AE36" i="1"/>
  <c r="AD36" i="1"/>
  <c r="AB36" i="1"/>
  <c r="S36" i="1" s="1"/>
  <c r="AE35" i="1"/>
  <c r="AD35" i="1"/>
  <c r="AB35" i="1"/>
  <c r="S35" i="1" s="1"/>
  <c r="AE34" i="1"/>
  <c r="AD34" i="1"/>
  <c r="AB34" i="1"/>
  <c r="S34" i="1" s="1"/>
  <c r="AE33" i="1"/>
  <c r="AD33" i="1"/>
  <c r="AB33" i="1"/>
  <c r="S33" i="1" s="1"/>
  <c r="AE32" i="1"/>
  <c r="AD32" i="1"/>
  <c r="AB32" i="1"/>
  <c r="S32" i="1" s="1"/>
  <c r="AE31" i="1"/>
  <c r="AD31" i="1"/>
  <c r="AB31" i="1"/>
  <c r="S31" i="1" s="1"/>
  <c r="AE30" i="1"/>
  <c r="AD30" i="1"/>
  <c r="AB30" i="1"/>
  <c r="S30" i="1" s="1"/>
  <c r="AE29" i="1"/>
  <c r="AD29" i="1"/>
  <c r="AB29" i="1"/>
  <c r="S29" i="1" s="1"/>
  <c r="AE28" i="1"/>
  <c r="AD28" i="1"/>
  <c r="AB28" i="1"/>
  <c r="S28" i="1" s="1"/>
  <c r="AE27" i="1"/>
  <c r="AD27" i="1"/>
  <c r="AB27" i="1"/>
  <c r="S27" i="1" s="1"/>
  <c r="AE26" i="1"/>
  <c r="AD26" i="1"/>
  <c r="AB26" i="1"/>
  <c r="S26" i="1" s="1"/>
  <c r="AE25" i="1"/>
  <c r="AD25" i="1"/>
  <c r="AB25" i="1"/>
  <c r="S25" i="1" s="1"/>
  <c r="AE24" i="1"/>
  <c r="AD24" i="1"/>
  <c r="AB24" i="1"/>
  <c r="S24" i="1" s="1"/>
  <c r="AE23" i="1"/>
  <c r="AD23" i="1"/>
  <c r="AB23" i="1"/>
  <c r="S23" i="1" s="1"/>
  <c r="AE22" i="1"/>
  <c r="AD22" i="1"/>
  <c r="AB22" i="1"/>
  <c r="S22" i="1" s="1"/>
  <c r="AE21" i="1"/>
  <c r="AD21" i="1"/>
  <c r="AB21" i="1"/>
  <c r="S21" i="1" s="1"/>
  <c r="AE20" i="1"/>
  <c r="AD20" i="1"/>
  <c r="AB20" i="1"/>
  <c r="S20" i="1" s="1"/>
  <c r="AE19" i="1"/>
  <c r="AD19" i="1"/>
  <c r="AB19" i="1"/>
  <c r="S19" i="1" s="1"/>
  <c r="AE18" i="1"/>
  <c r="AD18" i="1"/>
  <c r="AB18" i="1"/>
  <c r="S18" i="1" s="1"/>
  <c r="AE17" i="1"/>
  <c r="AD17" i="1"/>
  <c r="AB17" i="1"/>
  <c r="S17" i="1" s="1"/>
  <c r="AE16" i="1"/>
  <c r="AD16" i="1"/>
  <c r="AB16" i="1"/>
  <c r="S16" i="1" s="1"/>
  <c r="AE15" i="1"/>
  <c r="AD15" i="1"/>
  <c r="AB15" i="1"/>
  <c r="S15" i="1" s="1"/>
  <c r="AE14" i="1"/>
  <c r="AD14" i="1"/>
  <c r="AB14" i="1"/>
  <c r="S14" i="1" s="1"/>
  <c r="AE13" i="1"/>
  <c r="AD13" i="1"/>
  <c r="AB13" i="1"/>
  <c r="S13" i="1" s="1"/>
  <c r="AE12" i="1"/>
  <c r="AD12" i="1"/>
  <c r="AB12" i="1"/>
  <c r="S12" i="1" s="1"/>
  <c r="AE11" i="1"/>
  <c r="AD11" i="1"/>
  <c r="AB11" i="1"/>
  <c r="S11" i="1" s="1"/>
  <c r="AE10" i="1"/>
  <c r="AD10" i="1"/>
  <c r="AB10" i="1"/>
  <c r="S10" i="1" s="1"/>
  <c r="AE9" i="1"/>
  <c r="AD9" i="1"/>
  <c r="AB9" i="1"/>
  <c r="S9" i="1" s="1"/>
  <c r="AE8" i="1"/>
  <c r="AD8" i="1"/>
  <c r="AB8" i="1"/>
  <c r="S8" i="1" s="1"/>
  <c r="AE7" i="1"/>
  <c r="AD7" i="1"/>
  <c r="AB7" i="1"/>
  <c r="S7" i="1" s="1"/>
  <c r="AB6" i="1"/>
  <c r="S6" i="1" s="1"/>
  <c r="AK5" i="1"/>
  <c r="Z55" i="1"/>
  <c r="Z54" i="1"/>
  <c r="Z53" i="1"/>
  <c r="Z52" i="1"/>
  <c r="Z51" i="1"/>
  <c r="Z50" i="1"/>
  <c r="Z49" i="1"/>
  <c r="Z48" i="1"/>
  <c r="Z47" i="1"/>
  <c r="Z46" i="1"/>
  <c r="Z45" i="1"/>
  <c r="Z44" i="1"/>
  <c r="Z43" i="1"/>
  <c r="Z42" i="1"/>
  <c r="Z41" i="1"/>
  <c r="Z40" i="1"/>
  <c r="Z39" i="1"/>
  <c r="Z38" i="1"/>
  <c r="Z37" i="1"/>
  <c r="Z36" i="1"/>
  <c r="Z35" i="1"/>
  <c r="Z34" i="1"/>
  <c r="Z33" i="1"/>
  <c r="Z32" i="1"/>
  <c r="Z31" i="1"/>
  <c r="Z30" i="1"/>
  <c r="Z29" i="1"/>
  <c r="Z28" i="1"/>
  <c r="Z27" i="1"/>
  <c r="Z26" i="1"/>
  <c r="Z25" i="1"/>
  <c r="Z24" i="1"/>
  <c r="Z23" i="1"/>
  <c r="Z22" i="1"/>
  <c r="Z21" i="1"/>
  <c r="Z20" i="1"/>
  <c r="Z19" i="1"/>
  <c r="Z18" i="1"/>
  <c r="Z17" i="1"/>
  <c r="Z16" i="1"/>
  <c r="Z15" i="1"/>
  <c r="Z14" i="1"/>
  <c r="Z13" i="1"/>
  <c r="Z12" i="1"/>
  <c r="Z11" i="1"/>
  <c r="Z10" i="1"/>
  <c r="Z9" i="1"/>
  <c r="Z8" i="1"/>
  <c r="Z7" i="1"/>
  <c r="AB5" i="1"/>
  <c r="S5" i="1" s="1"/>
  <c r="AC54" i="1" l="1"/>
  <c r="AG54" i="1" s="1"/>
  <c r="AI54" i="1" s="1"/>
  <c r="Q50" i="1"/>
  <c r="AC46" i="1"/>
  <c r="AF46" i="1" s="1"/>
  <c r="AH46" i="1" s="1"/>
  <c r="Q40" i="1"/>
  <c r="Q30" i="1"/>
  <c r="Q24" i="1"/>
  <c r="Q10" i="1"/>
  <c r="Q46" i="1"/>
  <c r="Q12" i="1"/>
  <c r="Q26" i="1"/>
  <c r="Q32" i="1"/>
  <c r="Q42" i="1"/>
  <c r="R17" i="1"/>
  <c r="Q8" i="1"/>
  <c r="Q34" i="1"/>
  <c r="AC38" i="1"/>
  <c r="AG38" i="1" s="1"/>
  <c r="AI38" i="1" s="1"/>
  <c r="Q48" i="1"/>
  <c r="R38" i="1"/>
  <c r="Q18" i="1"/>
  <c r="Q14" i="1"/>
  <c r="Q20" i="1"/>
  <c r="Q36" i="1"/>
  <c r="Q52" i="1"/>
  <c r="AC44" i="1"/>
  <c r="AF44" i="1" s="1"/>
  <c r="AH44" i="1" s="1"/>
  <c r="Q22" i="1"/>
  <c r="Q54" i="1"/>
  <c r="Q28" i="1"/>
  <c r="Q44" i="1"/>
  <c r="Q6" i="1"/>
  <c r="R26" i="1"/>
  <c r="AC27" i="1"/>
  <c r="AF27" i="1" s="1"/>
  <c r="AH27" i="1" s="1"/>
  <c r="AC10" i="1"/>
  <c r="AF10" i="1" s="1"/>
  <c r="AH10" i="1" s="1"/>
  <c r="AC15" i="1"/>
  <c r="AF15" i="1" s="1"/>
  <c r="AH15" i="1" s="1"/>
  <c r="R15" i="1"/>
  <c r="AC48" i="1"/>
  <c r="AG48" i="1" s="1"/>
  <c r="AI48" i="1" s="1"/>
  <c r="R30" i="1"/>
  <c r="R27" i="1"/>
  <c r="AC11" i="1"/>
  <c r="AG11" i="1" s="1"/>
  <c r="AI11" i="1" s="1"/>
  <c r="R47" i="1"/>
  <c r="R31" i="1"/>
  <c r="AC36" i="1"/>
  <c r="AF36" i="1" s="1"/>
  <c r="AH36" i="1" s="1"/>
  <c r="AC9" i="1"/>
  <c r="AG9" i="1" s="1"/>
  <c r="AI9" i="1" s="1"/>
  <c r="AC31" i="1"/>
  <c r="AG31" i="1" s="1"/>
  <c r="AI31" i="1" s="1"/>
  <c r="AC20" i="1"/>
  <c r="AF20" i="1" s="1"/>
  <c r="AH20" i="1" s="1"/>
  <c r="R52" i="1"/>
  <c r="AC14" i="1"/>
  <c r="AF14" i="1" s="1"/>
  <c r="AH14" i="1" s="1"/>
  <c r="AG50" i="1"/>
  <c r="AI50" i="1" s="1"/>
  <c r="AC18" i="1"/>
  <c r="AF18" i="1" s="1"/>
  <c r="AH18" i="1" s="1"/>
  <c r="AC42" i="1"/>
  <c r="AG42" i="1" s="1"/>
  <c r="AI42" i="1" s="1"/>
  <c r="R50" i="1"/>
  <c r="R19" i="1"/>
  <c r="AF50" i="1"/>
  <c r="AH50" i="1" s="1"/>
  <c r="AG22" i="1"/>
  <c r="AI22" i="1" s="1"/>
  <c r="R34" i="1"/>
  <c r="AG28" i="1"/>
  <c r="AI28" i="1" s="1"/>
  <c r="AF34" i="1"/>
  <c r="AH34" i="1" s="1"/>
  <c r="AG34" i="1"/>
  <c r="AI34" i="1" s="1"/>
  <c r="AG52" i="1"/>
  <c r="AI52" i="1" s="1"/>
  <c r="AF52" i="1"/>
  <c r="AH52" i="1" s="1"/>
  <c r="R22" i="1"/>
  <c r="AC5" i="1"/>
  <c r="AG5" i="1" s="1"/>
  <c r="AI5" i="1" s="1"/>
  <c r="R5" i="1" s="1"/>
  <c r="R33" i="1"/>
  <c r="AC33" i="1"/>
  <c r="AG33" i="1" s="1"/>
  <c r="AI33" i="1" s="1"/>
  <c r="AF30" i="1"/>
  <c r="AH30" i="1" s="1"/>
  <c r="AF26" i="1"/>
  <c r="AH26" i="1" s="1"/>
  <c r="R11" i="1"/>
  <c r="R49" i="1"/>
  <c r="AC49" i="1"/>
  <c r="AF49" i="1" s="1"/>
  <c r="AH49" i="1" s="1"/>
  <c r="R7" i="1"/>
  <c r="R51" i="1"/>
  <c r="AC47" i="1"/>
  <c r="AG47" i="1" s="1"/>
  <c r="AI47" i="1" s="1"/>
  <c r="R28" i="1"/>
  <c r="AG26" i="1"/>
  <c r="AI26" i="1" s="1"/>
  <c r="R35" i="1"/>
  <c r="AC39" i="1"/>
  <c r="AC16" i="1"/>
  <c r="AG16" i="1" s="1"/>
  <c r="AI16" i="1" s="1"/>
  <c r="R40" i="1"/>
  <c r="R39" i="1"/>
  <c r="AC23" i="1"/>
  <c r="AF28" i="1"/>
  <c r="AH28" i="1" s="1"/>
  <c r="AG30" i="1"/>
  <c r="AI30" i="1" s="1"/>
  <c r="AC32" i="1"/>
  <c r="R43" i="1"/>
  <c r="R24" i="1"/>
  <c r="R23" i="1"/>
  <c r="AC51" i="1"/>
  <c r="AC55" i="1"/>
  <c r="AF55" i="1" s="1"/>
  <c r="AH55" i="1" s="1"/>
  <c r="R55" i="1"/>
  <c r="AC19" i="1"/>
  <c r="AG19" i="1" s="1"/>
  <c r="AI19" i="1" s="1"/>
  <c r="AC35" i="1"/>
  <c r="AC43" i="1"/>
  <c r="AC6" i="1"/>
  <c r="AG6" i="1" s="1"/>
  <c r="AI6" i="1" s="1"/>
  <c r="AC7" i="1"/>
  <c r="AG7" i="1" s="1"/>
  <c r="AI7" i="1" s="1"/>
  <c r="R8" i="1"/>
  <c r="Q16" i="1"/>
  <c r="AG8" i="1"/>
  <c r="AI8" i="1" s="1"/>
  <c r="AF8" i="1"/>
  <c r="AH8" i="1" s="1"/>
  <c r="AG24" i="1"/>
  <c r="AI24" i="1" s="1"/>
  <c r="AF24" i="1"/>
  <c r="AH24" i="1" s="1"/>
  <c r="AG40" i="1"/>
  <c r="AI40" i="1" s="1"/>
  <c r="AF40" i="1"/>
  <c r="AH40" i="1" s="1"/>
  <c r="AF53" i="1"/>
  <c r="AH53" i="1" s="1"/>
  <c r="AG53" i="1"/>
  <c r="AI53" i="1" s="1"/>
  <c r="AG17" i="1"/>
  <c r="AI17" i="1" s="1"/>
  <c r="AF17" i="1"/>
  <c r="AH17" i="1" s="1"/>
  <c r="AF13" i="1"/>
  <c r="AH13" i="1" s="1"/>
  <c r="AG13" i="1"/>
  <c r="AI13" i="1" s="1"/>
  <c r="AG29" i="1"/>
  <c r="AI29" i="1" s="1"/>
  <c r="AF29" i="1"/>
  <c r="AH29" i="1" s="1"/>
  <c r="AG45" i="1"/>
  <c r="AI45" i="1" s="1"/>
  <c r="AF45" i="1"/>
  <c r="AH45" i="1" s="1"/>
  <c r="AF22" i="1"/>
  <c r="AH22" i="1" s="1"/>
  <c r="R13" i="1"/>
  <c r="R29" i="1"/>
  <c r="R45" i="1"/>
  <c r="AC21" i="1"/>
  <c r="AC25" i="1"/>
  <c r="AC37" i="1"/>
  <c r="AC41" i="1"/>
  <c r="Q9" i="1"/>
  <c r="Q13" i="1"/>
  <c r="Q17" i="1"/>
  <c r="Q21" i="1"/>
  <c r="Q25" i="1"/>
  <c r="Q29" i="1"/>
  <c r="Q37" i="1"/>
  <c r="Q41" i="1"/>
  <c r="Q45" i="1"/>
  <c r="Q53" i="1"/>
  <c r="R53" i="1"/>
  <c r="AC12" i="1"/>
  <c r="AF54" i="1" l="1"/>
  <c r="AH54" i="1" s="1"/>
  <c r="AG46" i="1"/>
  <c r="AI46" i="1" s="1"/>
  <c r="AF48" i="1"/>
  <c r="AH48" i="1" s="1"/>
  <c r="AG44" i="1"/>
  <c r="AI44" i="1" s="1"/>
  <c r="AF11" i="1"/>
  <c r="AH11" i="1" s="1"/>
  <c r="AG27" i="1"/>
  <c r="AI27" i="1" s="1"/>
  <c r="AF38" i="1"/>
  <c r="AH38" i="1" s="1"/>
  <c r="AG10" i="1"/>
  <c r="AI10" i="1" s="1"/>
  <c r="AF19" i="1"/>
  <c r="AH19" i="1" s="1"/>
  <c r="AG15" i="1"/>
  <c r="AI15" i="1" s="1"/>
  <c r="AG14" i="1"/>
  <c r="AI14" i="1" s="1"/>
  <c r="AF9" i="1"/>
  <c r="AH9" i="1" s="1"/>
  <c r="AG36" i="1"/>
  <c r="AI36" i="1" s="1"/>
  <c r="AF42" i="1"/>
  <c r="AH42" i="1" s="1"/>
  <c r="AG20" i="1"/>
  <c r="AI20" i="1" s="1"/>
  <c r="AF31" i="1"/>
  <c r="AH31" i="1" s="1"/>
  <c r="AF47" i="1"/>
  <c r="AH47" i="1" s="1"/>
  <c r="AF16" i="1"/>
  <c r="AH16" i="1" s="1"/>
  <c r="AG18" i="1"/>
  <c r="AI18" i="1" s="1"/>
  <c r="AG55" i="1"/>
  <c r="AI55" i="1" s="1"/>
  <c r="AF5" i="1"/>
  <c r="AF33" i="1"/>
  <c r="AH33" i="1" s="1"/>
  <c r="AG49" i="1"/>
  <c r="AI49" i="1" s="1"/>
  <c r="AF32" i="1"/>
  <c r="AH32" i="1" s="1"/>
  <c r="AG32" i="1"/>
  <c r="AI32" i="1" s="1"/>
  <c r="AF6" i="1"/>
  <c r="AH6" i="1" s="1"/>
  <c r="AG39" i="1"/>
  <c r="AI39" i="1" s="1"/>
  <c r="AF39" i="1"/>
  <c r="AH39" i="1" s="1"/>
  <c r="AG51" i="1"/>
  <c r="AI51" i="1" s="1"/>
  <c r="AF51" i="1"/>
  <c r="AH51" i="1" s="1"/>
  <c r="AG43" i="1"/>
  <c r="AI43" i="1" s="1"/>
  <c r="AF43" i="1"/>
  <c r="AH43" i="1" s="1"/>
  <c r="AF23" i="1"/>
  <c r="AH23" i="1" s="1"/>
  <c r="AG23" i="1"/>
  <c r="AI23" i="1" s="1"/>
  <c r="AG35" i="1"/>
  <c r="AI35" i="1" s="1"/>
  <c r="AF35" i="1"/>
  <c r="AH35" i="1" s="1"/>
  <c r="AF7" i="1"/>
  <c r="AH7" i="1" s="1"/>
  <c r="AG12" i="1"/>
  <c r="AI12" i="1" s="1"/>
  <c r="AF12" i="1"/>
  <c r="AH12" i="1" s="1"/>
  <c r="AG21" i="1"/>
  <c r="AI21" i="1" s="1"/>
  <c r="AF21" i="1"/>
  <c r="AH21" i="1" s="1"/>
  <c r="AF41" i="1"/>
  <c r="AH41" i="1" s="1"/>
  <c r="AG41" i="1"/>
  <c r="AI41" i="1" s="1"/>
  <c r="AG37" i="1"/>
  <c r="AI37" i="1" s="1"/>
  <c r="AF37" i="1"/>
  <c r="AH37" i="1" s="1"/>
  <c r="AF25" i="1"/>
  <c r="AH25" i="1" s="1"/>
  <c r="AG25" i="1"/>
  <c r="AI25" i="1" s="1"/>
  <c r="AH5" i="1" l="1"/>
  <c r="Q5" i="1"/>
</calcChain>
</file>

<file path=xl/sharedStrings.xml><?xml version="1.0" encoding="utf-8"?>
<sst xmlns="http://schemas.openxmlformats.org/spreadsheetml/2006/main" count="95" uniqueCount="74">
  <si>
    <t>Trigger</t>
  </si>
  <si>
    <t>Odds</t>
  </si>
  <si>
    <t>Stake</t>
  </si>
  <si>
    <t>Bet ref</t>
  </si>
  <si>
    <t>Bet time</t>
  </si>
  <si>
    <t>Avg matched odds</t>
  </si>
  <si>
    <t>Matched stake</t>
  </si>
  <si>
    <t>Last updated:</t>
  </si>
  <si>
    <t>Not In Play</t>
  </si>
  <si>
    <t>Total matched:</t>
  </si>
  <si>
    <t>Winners</t>
  </si>
  <si>
    <t>Selection name</t>
  </si>
  <si>
    <t>Back Odds 3</t>
  </si>
  <si>
    <t>Back Odds 2</t>
  </si>
  <si>
    <t>Back Odds 1</t>
  </si>
  <si>
    <t>Lay Odds 1</t>
  </si>
  <si>
    <t>Lay Odds 2</t>
  </si>
  <si>
    <t>Lay Odds 3</t>
  </si>
  <si>
    <t>Reduction factor</t>
  </si>
  <si>
    <t>Last price matched</t>
  </si>
  <si>
    <t>Total amount matched</t>
  </si>
  <si>
    <t>Max Odds</t>
  </si>
  <si>
    <t>Selection</t>
  </si>
  <si>
    <t>Min Odds</t>
  </si>
  <si>
    <t>&lt; Min Odds</t>
  </si>
  <si>
    <t>&gt; Max Odds</t>
  </si>
  <si>
    <t>Seconds until start</t>
  </si>
  <si>
    <t>Trigger time (seconds before start)</t>
  </si>
  <si>
    <t>Trigger bet?</t>
  </si>
  <si>
    <t>Profit / Loss</t>
  </si>
  <si>
    <t>Bet Type</t>
  </si>
  <si>
    <t>Current Odds</t>
  </si>
  <si>
    <t>Back Odds</t>
  </si>
  <si>
    <t>Lay Odds</t>
  </si>
  <si>
    <t>LAY</t>
  </si>
  <si>
    <t>Keep in play (Y/N)</t>
  </si>
  <si>
    <t>Trigger modifier</t>
  </si>
  <si>
    <t>BFSP</t>
  </si>
  <si>
    <t>Streaming</t>
  </si>
  <si>
    <t>PO</t>
  </si>
  <si>
    <t>Parent id</t>
  </si>
  <si>
    <t>Version</t>
  </si>
  <si>
    <t>Balance:</t>
  </si>
  <si>
    <t>Exposure:</t>
  </si>
  <si>
    <t>Trans:</t>
  </si>
  <si>
    <t>Refresh rate(1.0):</t>
  </si>
  <si>
    <t>N/A</t>
  </si>
  <si>
    <t>NR</t>
  </si>
  <si>
    <t>Turn IP</t>
  </si>
  <si>
    <t>Y</t>
  </si>
  <si>
    <t>IR Delay</t>
  </si>
  <si>
    <t>Market id</t>
  </si>
  <si>
    <t>Comm:</t>
  </si>
  <si>
    <t>The Draw</t>
  </si>
  <si>
    <t>Market Name</t>
  </si>
  <si>
    <t>Ref</t>
  </si>
  <si>
    <t>Matched</t>
  </si>
  <si>
    <t>Type</t>
  </si>
  <si>
    <t>F</t>
  </si>
  <si>
    <t>L</t>
  </si>
  <si>
    <t>N</t>
  </si>
  <si>
    <t>Wolfsburg v Hoffenheim - 16:30 Match Odds</t>
  </si>
  <si>
    <t>Universitatea Craiova v Rapid Bucharest - 18:30 Match Odds</t>
  </si>
  <si>
    <t>AC Milan</t>
  </si>
  <si>
    <t>Zaragoza</t>
  </si>
  <si>
    <t>FC Porto</t>
  </si>
  <si>
    <t>Godoy Cruz</t>
  </si>
  <si>
    <t>AC Milan v Roma - 19:45 Match Odds</t>
  </si>
  <si>
    <t>Brest v Lyon - 19:45 Match Odds</t>
  </si>
  <si>
    <t>Zaragoza v Deportivo - 20:00 Match Odds</t>
  </si>
  <si>
    <t>Godoy Cruz v San Martin de San Juan - 21:30 Match Odds</t>
  </si>
  <si>
    <t>Soccer\Argentinian Soccer\Argentinian Primera Division\Fixtures 02 Nov\Godoy Cruz v San Martin de San Juan</t>
  </si>
  <si>
    <t>San Martin de San Juan</t>
  </si>
  <si>
    <t>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</si>
</sst>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"/>
    <numFmt numFmtId="165" formatCode="dd/mm/yy"/>
    <numFmt numFmtId="166" formatCode="h:mm:ss"/>
  </numFmts>
  <fonts count="4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C6EFCE"/>
        <bgColor rgb="FFC6EFCE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21" fontId="0" fillId="0" borderId="0" xfId="0" applyNumberFormat="1"/>
    <xf numFmtId="2" fontId="0" fillId="0" borderId="0" xfId="0" applyNumberFormat="1"/>
    <xf numFmtId="164" fontId="0" fillId="0" borderId="0" xfId="0" applyNumberFormat="1"/>
    <xf numFmtId="165" fontId="0" fillId="0" borderId="0" xfId="0" applyNumberFormat="1"/>
    <xf numFmtId="1" fontId="0" fillId="0" borderId="0" xfId="0" applyNumberFormat="1"/>
    <xf numFmtId="0" fontId="2" fillId="2" borderId="0" xfId="0" applyFont="1" applyFill="1"/>
    <xf numFmtId="166" fontId="0" fillId="0" borderId="0" xfId="0" applyNumberFormat="1"/>
    <xf numFmtId="0" fontId="0" fillId="0" borderId="0" xfId="0" quotePrefix="1"/>
    <xf numFmtId="0" fontId="3" fillId="0" borderId="0" xfId="0" applyFont="1"/>
    <xf numFmtId="0" fontId="1" fillId="3" borderId="1" xfId="1" applyFill="1" applyBorder="1" applyAlignment="1">
      <alignment horizontal="left" vertical="center"/>
    </xf>
  </cellXfs>
  <cellStyles count="2">
    <cellStyle name="Normal" xfId="0" builtinId="0"/>
    <cellStyle name="Normal 2" xfId="1" xr:uid="{2E2F2B9A-BFAC-4755-A293-A1AD8C26A09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DF184-2C5E-4B83-A2E6-AA0281DED88F}">
  <dimension ref="A1:AL55"/>
  <sheetViews>
    <sheetView workbookViewId="0">
      <selection activeCell="AB5" sqref="AB5"/>
    </sheetView>
  </sheetViews>
  <sheetFormatPr defaultRowHeight="12.5" x14ac:dyDescent="0.25"/>
  <cols>
    <col min="1" max="1" width="19.1796875" customWidth="1"/>
    <col min="2" max="2" width="13.54296875" style="2" customWidth="1"/>
    <col min="3" max="3" width="7.81640625" style="2" customWidth="1"/>
    <col min="4" max="13" width="9.1796875" style="2" customWidth="1"/>
    <col min="16" max="16" width="10.81640625" customWidth="1"/>
    <col min="24" max="24" width="12.54296875" customWidth="1"/>
    <col min="26" max="27" width="15.7265625" customWidth="1"/>
    <col min="29" max="29" width="11.81640625" customWidth="1"/>
    <col min="32" max="32" width="10.54296875" customWidth="1"/>
    <col min="33" max="33" width="11.1796875" customWidth="1"/>
    <col min="34" max="34" width="10.54296875" customWidth="1"/>
    <col min="36" max="36" width="13.1796875" customWidth="1"/>
    <col min="37" max="37" width="17.26953125" customWidth="1"/>
    <col min="38" max="38" width="29.7265625" customWidth="1"/>
  </cols>
  <sheetData>
    <row r="1" spans="1:38" x14ac:dyDescent="0.25">
      <c r="A1" t="s">
        <v>70</v>
      </c>
      <c r="D1" s="2">
        <v>0.89583333333333337</v>
      </c>
      <c r="F1" s="2" t="s">
        <v>71</v>
      </c>
      <c r="H1" s="2" t="s">
        <v>37</v>
      </c>
      <c r="I1" s="2" t="s">
        <v>60</v>
      </c>
      <c r="J1" s="2" t="s">
        <v>38</v>
      </c>
      <c r="K1" s="2" t="s">
        <v>39</v>
      </c>
      <c r="M1" s="2" t="s">
        <v>40</v>
      </c>
      <c r="N1">
        <v>34853899</v>
      </c>
      <c r="O1" t="s">
        <v>41</v>
      </c>
      <c r="P1">
        <v>6952911310</v>
      </c>
      <c r="Z1" t="s">
        <v>35</v>
      </c>
      <c r="AA1" s="9" t="s">
        <v>49</v>
      </c>
    </row>
    <row r="2" spans="1:38" x14ac:dyDescent="0.25">
      <c r="A2" t="s">
        <v>7</v>
      </c>
      <c r="B2" s="4">
        <v>45963.848289108799</v>
      </c>
      <c r="C2" s="3">
        <v>0.84828703703703701</v>
      </c>
      <c r="D2" s="7">
        <v>4.7546296296296295E-2</v>
      </c>
      <c r="E2" s="2" t="s">
        <v>8</v>
      </c>
      <c r="H2" s="2" t="s">
        <v>42</v>
      </c>
      <c r="I2" s="2">
        <v>39.729999999999997</v>
      </c>
      <c r="K2" s="2" t="s">
        <v>43</v>
      </c>
      <c r="L2" s="2">
        <v>-15.14</v>
      </c>
      <c r="M2" s="2" t="s">
        <v>44</v>
      </c>
      <c r="N2">
        <v>0</v>
      </c>
      <c r="P2" t="s">
        <v>45</v>
      </c>
      <c r="Z2" t="s">
        <v>36</v>
      </c>
      <c r="AA2" t="str">
        <f>IF(AA1="Y","-IP","")</f>
        <v>-IP</v>
      </c>
    </row>
    <row r="3" spans="1:38" x14ac:dyDescent="0.25">
      <c r="A3" t="s">
        <v>9</v>
      </c>
      <c r="B3" s="2">
        <v>4175.1899999999996</v>
      </c>
      <c r="C3" s="2" t="s">
        <v>46</v>
      </c>
      <c r="D3" s="2" t="s">
        <v>10</v>
      </c>
      <c r="E3" s="5">
        <v>1</v>
      </c>
      <c r="F3" s="2" t="s">
        <v>47</v>
      </c>
      <c r="G3" s="2">
        <v>0</v>
      </c>
      <c r="H3" s="2" t="s">
        <v>48</v>
      </c>
      <c r="I3" s="2" t="s">
        <v>49</v>
      </c>
      <c r="J3" s="2">
        <v>15</v>
      </c>
      <c r="K3" s="2" t="s">
        <v>50</v>
      </c>
      <c r="L3" s="2">
        <v>0</v>
      </c>
      <c r="M3" s="2" t="s">
        <v>51</v>
      </c>
      <c r="N3">
        <v>249187918</v>
      </c>
      <c r="O3" t="s">
        <v>52</v>
      </c>
      <c r="P3">
        <v>2</v>
      </c>
    </row>
    <row r="4" spans="1:38" x14ac:dyDescent="0.25">
      <c r="A4" t="s">
        <v>11</v>
      </c>
      <c r="B4" s="2" t="s">
        <v>12</v>
      </c>
      <c r="D4" s="2" t="s">
        <v>13</v>
      </c>
      <c r="F4" s="2" t="s">
        <v>14</v>
      </c>
      <c r="H4" s="2" t="s">
        <v>15</v>
      </c>
      <c r="J4" s="2" t="s">
        <v>16</v>
      </c>
      <c r="L4" s="2" t="s">
        <v>17</v>
      </c>
      <c r="N4" t="s">
        <v>18</v>
      </c>
      <c r="O4" t="s">
        <v>19</v>
      </c>
      <c r="P4" t="s">
        <v>20</v>
      </c>
      <c r="Q4" t="s">
        <v>0</v>
      </c>
      <c r="R4" t="s">
        <v>1</v>
      </c>
      <c r="S4" t="s">
        <v>2</v>
      </c>
      <c r="T4" t="s">
        <v>3</v>
      </c>
      <c r="U4" t="s">
        <v>4</v>
      </c>
      <c r="V4" t="s">
        <v>5</v>
      </c>
      <c r="W4" t="s">
        <v>6</v>
      </c>
      <c r="X4" t="s">
        <v>29</v>
      </c>
      <c r="Z4" t="s">
        <v>22</v>
      </c>
      <c r="AA4" t="s">
        <v>30</v>
      </c>
      <c r="AB4" t="s">
        <v>2</v>
      </c>
      <c r="AC4" t="s">
        <v>31</v>
      </c>
      <c r="AD4" t="s">
        <v>23</v>
      </c>
      <c r="AE4" t="s">
        <v>21</v>
      </c>
      <c r="AF4" t="s">
        <v>24</v>
      </c>
      <c r="AG4" t="s">
        <v>25</v>
      </c>
      <c r="AH4" t="s">
        <v>32</v>
      </c>
      <c r="AI4" t="s">
        <v>33</v>
      </c>
      <c r="AJ4" t="s">
        <v>28</v>
      </c>
      <c r="AK4" t="s">
        <v>26</v>
      </c>
      <c r="AL4" t="s">
        <v>27</v>
      </c>
    </row>
    <row r="5" spans="1:38" x14ac:dyDescent="0.25">
      <c r="A5" s="8" t="s">
        <v>66</v>
      </c>
      <c r="B5" s="2">
        <v>2.36</v>
      </c>
      <c r="C5" s="2">
        <v>43</v>
      </c>
      <c r="D5" s="2">
        <v>2.38</v>
      </c>
      <c r="E5" s="2">
        <v>13</v>
      </c>
      <c r="F5" s="2">
        <v>2.4</v>
      </c>
      <c r="G5" s="2">
        <v>89</v>
      </c>
      <c r="H5" s="2">
        <v>2.42</v>
      </c>
      <c r="I5" s="2">
        <v>214</v>
      </c>
      <c r="J5" s="2">
        <v>2.44</v>
      </c>
      <c r="K5" s="2">
        <v>8</v>
      </c>
      <c r="L5" s="2">
        <v>2.46</v>
      </c>
      <c r="M5" s="2">
        <v>103</v>
      </c>
      <c r="N5">
        <v>0</v>
      </c>
      <c r="O5">
        <v>2.42</v>
      </c>
      <c r="P5">
        <v>2111.5700000000002</v>
      </c>
      <c r="Q5" t="str">
        <f>IF(AND(E$2="Not In Play",F$2&lt;&gt;"Suspended"),IF(AA5="BACK",IF(AND(Z5=A5,AG5="N",$AJ$5="Y"),AA5 &amp; AA$2,""),IF(AND(Z5=A5,AF5="N",$AJ$5="Y"),AA5 &amp; AA$2,"")),"")</f>
        <v>LAY-IP</v>
      </c>
      <c r="R5">
        <f>IF(AA5="BACK",AH5,AI5)</f>
        <v>2.42</v>
      </c>
      <c r="S5">
        <f>AB5</f>
        <v>2</v>
      </c>
      <c r="T5">
        <v>407727997615</v>
      </c>
      <c r="U5" s="1">
        <v>0.79517361111111107</v>
      </c>
      <c r="V5">
        <v>2.44</v>
      </c>
      <c r="W5">
        <v>2</v>
      </c>
      <c r="X5">
        <v>-2.88</v>
      </c>
      <c r="Z5" t="str">
        <f>VLOOKUP($A5,Selections!$A$2:$E$33,1,FALSE)</f>
        <v>Godoy Cruz</v>
      </c>
      <c r="AA5" t="str">
        <f>VLOOKUP($A5,Selections!$A$2:$E$33,3,FALSE)</f>
        <v>LAY</v>
      </c>
      <c r="AB5">
        <f>VLOOKUP($A5,Selections!$A$2:$E$33,2,FALSE)</f>
        <v>2</v>
      </c>
      <c r="AC5">
        <f>IF(AA5="BACK",F5,IF(AA5="LAY",H5,""))</f>
        <v>2.42</v>
      </c>
      <c r="AD5">
        <f>VLOOKUP($A5,Selections!$A$2:$E$33,4,FALSE)</f>
        <v>1.1000000000000001</v>
      </c>
      <c r="AE5">
        <f>VLOOKUP($A5,Selections!$A$2:$E$33,5,FALSE)</f>
        <v>3</v>
      </c>
      <c r="AF5" t="str">
        <f>IF(AC5&lt;AD5,"Y","N")</f>
        <v>N</v>
      </c>
      <c r="AG5" t="str">
        <f>IF(AC5&gt;AE5,"Y","N")</f>
        <v>N</v>
      </c>
      <c r="AH5">
        <f>IF(AF5="Y",AD5,F5)</f>
        <v>2.4</v>
      </c>
      <c r="AI5">
        <f>IF(AG5="N",H5,AE5)</f>
        <v>2.42</v>
      </c>
      <c r="AJ5" s="9" t="s">
        <v>49</v>
      </c>
      <c r="AK5" s="5">
        <f>IF(LEFT(D2)&lt;&gt;"-",(HOUR(D2)*3600)+(MINUTE(D2)*60)+SECOND(D2),-((HOUR(SUBSTITUTE(D2,"-",""))*3600)+(MINUTE(SUBSTITUTE(D2,"-",""))*60)+SECOND(SUBSTITUTE(D2,"-",""))))</f>
        <v>4108</v>
      </c>
      <c r="AL5">
        <v>120</v>
      </c>
    </row>
    <row r="6" spans="1:38" x14ac:dyDescent="0.25">
      <c r="A6" s="8" t="s">
        <v>72</v>
      </c>
      <c r="B6" s="2">
        <v>4</v>
      </c>
      <c r="C6" s="2">
        <v>55</v>
      </c>
      <c r="D6" s="2">
        <v>4.0999999999999996</v>
      </c>
      <c r="E6" s="2">
        <v>70</v>
      </c>
      <c r="F6" s="2">
        <v>4.2</v>
      </c>
      <c r="G6" s="2">
        <v>282</v>
      </c>
      <c r="H6" s="2">
        <v>4.3</v>
      </c>
      <c r="I6" s="2">
        <v>53</v>
      </c>
      <c r="J6" s="2">
        <v>4.4000000000000004</v>
      </c>
      <c r="K6" s="2">
        <v>84</v>
      </c>
      <c r="L6" s="2">
        <v>4.5</v>
      </c>
      <c r="M6" s="2">
        <v>163</v>
      </c>
      <c r="N6">
        <v>0</v>
      </c>
      <c r="O6">
        <v>4.4000000000000004</v>
      </c>
      <c r="P6">
        <v>373.17</v>
      </c>
      <c r="Q6" t="e">
        <f t="shared" ref="Q6:Q55" si="0">IF(AND(E$2="Not In Play",F$2&lt;&gt;"Suspended"),IF(AA6="BACK",IF(AND(Z6=A6,AG6="N",$AJ$5="Y"),AA6 &amp; AA$2,""),IF(AND(Z6=A6,AF6="N",$AJ$5="Y"),AA6 &amp; AA$2,"")),"")</f>
        <v>#N/A</v>
      </c>
      <c r="R6" t="e">
        <f t="shared" ref="R6:R55" si="1">IF(AA6="BACK",AH6,AI6)</f>
        <v>#N/A</v>
      </c>
      <c r="S6" t="e">
        <f t="shared" ref="S6:S55" si="2">AB6</f>
        <v>#N/A</v>
      </c>
      <c r="V6">
        <v>0</v>
      </c>
      <c r="W6">
        <v>0</v>
      </c>
      <c r="X6">
        <v>2</v>
      </c>
      <c r="Z6" t="e">
        <f>VLOOKUP($A6,Selections!$A$2:$E$33,1,FALSE)</f>
        <v>#N/A</v>
      </c>
      <c r="AA6" t="e">
        <f>VLOOKUP($A6,Selections!$A$2:$E$33,3,FALSE)</f>
        <v>#N/A</v>
      </c>
      <c r="AB6" t="e">
        <f>VLOOKUP($A6,Selections!$A$2:$E$33,2,FALSE)</f>
        <v>#N/A</v>
      </c>
      <c r="AC6" t="e">
        <f t="shared" ref="AC6:AC55" si="3">IF(AA6="BACK",F6,IF(AA6="LAY",H6,""))</f>
        <v>#N/A</v>
      </c>
      <c r="AD6" t="e">
        <f>VLOOKUP($A6,Selections!$A$2:$E$33,4,FALSE)</f>
        <v>#N/A</v>
      </c>
      <c r="AE6" t="e">
        <f>VLOOKUP($A6,Selections!$A$2:$E$33,5,FALSE)</f>
        <v>#N/A</v>
      </c>
      <c r="AF6" t="e">
        <f t="shared" ref="AF6:AF55" si="4">IF(AC6&lt;AD6,"Y","N")</f>
        <v>#N/A</v>
      </c>
      <c r="AG6" t="e">
        <f t="shared" ref="AG6:AG55" si="5">IF(AC6&gt;AE6,"Y","N")</f>
        <v>#N/A</v>
      </c>
      <c r="AH6" t="e">
        <f t="shared" ref="AH6:AH55" si="6">IF(AF6="Y",AD6,F6)</f>
        <v>#N/A</v>
      </c>
      <c r="AI6" t="e">
        <f t="shared" ref="AI6:AI55" si="7">IF(AG6="N",H6,AE6)</f>
        <v>#N/A</v>
      </c>
    </row>
    <row r="7" spans="1:38" x14ac:dyDescent="0.25">
      <c r="A7" s="8" t="s">
        <v>53</v>
      </c>
      <c r="B7" s="2">
        <v>2.78</v>
      </c>
      <c r="C7" s="2">
        <v>15</v>
      </c>
      <c r="D7" s="2">
        <v>2.82</v>
      </c>
      <c r="E7" s="2">
        <v>65</v>
      </c>
      <c r="F7" s="2">
        <v>2.86</v>
      </c>
      <c r="G7" s="2">
        <v>162</v>
      </c>
      <c r="H7" s="2">
        <v>2.88</v>
      </c>
      <c r="I7" s="2">
        <v>130</v>
      </c>
      <c r="J7" s="2">
        <v>2.9</v>
      </c>
      <c r="K7" s="2">
        <v>38</v>
      </c>
      <c r="L7" s="2">
        <v>2.92</v>
      </c>
      <c r="M7" s="2">
        <v>63</v>
      </c>
      <c r="N7">
        <v>0</v>
      </c>
      <c r="O7">
        <v>2.88</v>
      </c>
      <c r="P7">
        <v>1690.45</v>
      </c>
      <c r="Q7" t="e">
        <f t="shared" si="0"/>
        <v>#N/A</v>
      </c>
      <c r="R7" t="e">
        <f t="shared" si="1"/>
        <v>#N/A</v>
      </c>
      <c r="S7" t="e">
        <f t="shared" si="2"/>
        <v>#N/A</v>
      </c>
      <c r="V7">
        <v>0</v>
      </c>
      <c r="W7">
        <v>0</v>
      </c>
      <c r="X7">
        <v>2</v>
      </c>
      <c r="Z7" t="e">
        <f>VLOOKUP($A7,Selections!$A$2:$E$33,1,FALSE)</f>
        <v>#N/A</v>
      </c>
      <c r="AA7" t="e">
        <f>VLOOKUP($A7,Selections!$A$2:$E$33,3,FALSE)</f>
        <v>#N/A</v>
      </c>
      <c r="AB7" t="e">
        <f>VLOOKUP($A7,Selections!$A$2:$E$33,2,FALSE)</f>
        <v>#N/A</v>
      </c>
      <c r="AC7" t="e">
        <f t="shared" si="3"/>
        <v>#N/A</v>
      </c>
      <c r="AD7" t="e">
        <f>VLOOKUP($A7,Selections!$A$2:$E$33,4,FALSE)</f>
        <v>#N/A</v>
      </c>
      <c r="AE7" t="e">
        <f>VLOOKUP($A7,Selections!$A$2:$E$33,5,FALSE)</f>
        <v>#N/A</v>
      </c>
      <c r="AF7" t="e">
        <f t="shared" si="4"/>
        <v>#N/A</v>
      </c>
      <c r="AG7" t="e">
        <f t="shared" si="5"/>
        <v>#N/A</v>
      </c>
      <c r="AH7" t="e">
        <f t="shared" si="6"/>
        <v>#N/A</v>
      </c>
      <c r="AI7" t="e">
        <f t="shared" si="7"/>
        <v>#N/A</v>
      </c>
    </row>
    <row r="8" spans="1:38" x14ac:dyDescent="0.25">
      <c r="Q8" t="e">
        <f t="shared" si="0"/>
        <v>#N/A</v>
      </c>
      <c r="R8" t="e">
        <f t="shared" si="1"/>
        <v>#N/A</v>
      </c>
      <c r="S8" t="e">
        <f t="shared" si="2"/>
        <v>#N/A</v>
      </c>
      <c r="Z8" t="e">
        <f>VLOOKUP($A8,Selections!$A$2:$E$33,1,FALSE)</f>
        <v>#N/A</v>
      </c>
      <c r="AA8" t="e">
        <f>VLOOKUP($A8,Selections!$A$2:$E$33,3,FALSE)</f>
        <v>#N/A</v>
      </c>
      <c r="AB8" t="e">
        <f>VLOOKUP($A8,Selections!$A$2:$E$33,2,FALSE)</f>
        <v>#N/A</v>
      </c>
      <c r="AC8" t="e">
        <f t="shared" si="3"/>
        <v>#N/A</v>
      </c>
      <c r="AD8" t="e">
        <f>VLOOKUP($A8,Selections!$A$2:$E$33,4,FALSE)</f>
        <v>#N/A</v>
      </c>
      <c r="AE8" t="e">
        <f>VLOOKUP($A8,Selections!$A$2:$E$33,5,FALSE)</f>
        <v>#N/A</v>
      </c>
      <c r="AF8" t="e">
        <f t="shared" si="4"/>
        <v>#N/A</v>
      </c>
      <c r="AG8" t="e">
        <f t="shared" si="5"/>
        <v>#N/A</v>
      </c>
      <c r="AH8" t="e">
        <f t="shared" si="6"/>
        <v>#N/A</v>
      </c>
      <c r="AI8" t="e">
        <f t="shared" si="7"/>
        <v>#N/A</v>
      </c>
    </row>
    <row r="9" spans="1:38" x14ac:dyDescent="0.25">
      <c r="Q9" t="e">
        <f t="shared" si="0"/>
        <v>#N/A</v>
      </c>
      <c r="R9" t="e">
        <f t="shared" si="1"/>
        <v>#N/A</v>
      </c>
      <c r="S9" t="e">
        <f t="shared" si="2"/>
        <v>#N/A</v>
      </c>
      <c r="Z9" t="e">
        <f>VLOOKUP($A9,Selections!$A$2:$E$33,1,FALSE)</f>
        <v>#N/A</v>
      </c>
      <c r="AA9" t="e">
        <f>VLOOKUP($A9,Selections!$A$2:$E$33,3,FALSE)</f>
        <v>#N/A</v>
      </c>
      <c r="AB9" t="e">
        <f>VLOOKUP($A9,Selections!$A$2:$E$33,2,FALSE)</f>
        <v>#N/A</v>
      </c>
      <c r="AC9" t="e">
        <f t="shared" si="3"/>
        <v>#N/A</v>
      </c>
      <c r="AD9" t="e">
        <f>VLOOKUP($A9,Selections!$A$2:$E$33,4,FALSE)</f>
        <v>#N/A</v>
      </c>
      <c r="AE9" t="e">
        <f>VLOOKUP($A9,Selections!$A$2:$E$33,5,FALSE)</f>
        <v>#N/A</v>
      </c>
      <c r="AF9" t="e">
        <f t="shared" si="4"/>
        <v>#N/A</v>
      </c>
      <c r="AG9" t="e">
        <f t="shared" si="5"/>
        <v>#N/A</v>
      </c>
      <c r="AH9" t="e">
        <f t="shared" si="6"/>
        <v>#N/A</v>
      </c>
      <c r="AI9" t="e">
        <f t="shared" si="7"/>
        <v>#N/A</v>
      </c>
    </row>
    <row r="10" spans="1:38" x14ac:dyDescent="0.25">
      <c r="Q10" t="e">
        <f t="shared" si="0"/>
        <v>#N/A</v>
      </c>
      <c r="R10" t="e">
        <f t="shared" si="1"/>
        <v>#N/A</v>
      </c>
      <c r="S10" t="e">
        <f t="shared" si="2"/>
        <v>#N/A</v>
      </c>
      <c r="Z10" t="e">
        <f>VLOOKUP($A10,Selections!$A$2:$E$33,1,FALSE)</f>
        <v>#N/A</v>
      </c>
      <c r="AA10" t="e">
        <f>VLOOKUP($A10,Selections!$A$2:$E$33,3,FALSE)</f>
        <v>#N/A</v>
      </c>
      <c r="AB10" t="e">
        <f>VLOOKUP($A10,Selections!$A$2:$E$33,2,FALSE)</f>
        <v>#N/A</v>
      </c>
      <c r="AC10" t="e">
        <f t="shared" si="3"/>
        <v>#N/A</v>
      </c>
      <c r="AD10" t="e">
        <f>VLOOKUP($A10,Selections!$A$2:$E$33,4,FALSE)</f>
        <v>#N/A</v>
      </c>
      <c r="AE10" t="e">
        <f>VLOOKUP($A10,Selections!$A$2:$E$33,5,FALSE)</f>
        <v>#N/A</v>
      </c>
      <c r="AF10" t="e">
        <f t="shared" si="4"/>
        <v>#N/A</v>
      </c>
      <c r="AG10" t="e">
        <f t="shared" si="5"/>
        <v>#N/A</v>
      </c>
      <c r="AH10" t="e">
        <f t="shared" si="6"/>
        <v>#N/A</v>
      </c>
      <c r="AI10" t="e">
        <f t="shared" si="7"/>
        <v>#N/A</v>
      </c>
    </row>
    <row r="11" spans="1:38" x14ac:dyDescent="0.25">
      <c r="Q11" t="e">
        <f t="shared" si="0"/>
        <v>#N/A</v>
      </c>
      <c r="R11" t="e">
        <f t="shared" si="1"/>
        <v>#N/A</v>
      </c>
      <c r="S11" t="e">
        <f t="shared" si="2"/>
        <v>#N/A</v>
      </c>
      <c r="Z11" t="e">
        <f>VLOOKUP($A11,Selections!$A$2:$E$33,1,FALSE)</f>
        <v>#N/A</v>
      </c>
      <c r="AA11" t="e">
        <f>VLOOKUP($A11,Selections!$A$2:$E$33,3,FALSE)</f>
        <v>#N/A</v>
      </c>
      <c r="AB11" t="e">
        <f>VLOOKUP($A11,Selections!$A$2:$E$33,2,FALSE)</f>
        <v>#N/A</v>
      </c>
      <c r="AC11" t="e">
        <f t="shared" si="3"/>
        <v>#N/A</v>
      </c>
      <c r="AD11" t="e">
        <f>VLOOKUP($A11,Selections!$A$2:$E$33,4,FALSE)</f>
        <v>#N/A</v>
      </c>
      <c r="AE11" t="e">
        <f>VLOOKUP($A11,Selections!$A$2:$E$33,5,FALSE)</f>
        <v>#N/A</v>
      </c>
      <c r="AF11" t="e">
        <f t="shared" si="4"/>
        <v>#N/A</v>
      </c>
      <c r="AG11" t="e">
        <f t="shared" si="5"/>
        <v>#N/A</v>
      </c>
      <c r="AH11" t="e">
        <f t="shared" si="6"/>
        <v>#N/A</v>
      </c>
      <c r="AI11" t="e">
        <f t="shared" si="7"/>
        <v>#N/A</v>
      </c>
    </row>
    <row r="12" spans="1:38" x14ac:dyDescent="0.25">
      <c r="Q12" t="e">
        <f t="shared" si="0"/>
        <v>#N/A</v>
      </c>
      <c r="R12" t="e">
        <f t="shared" si="1"/>
        <v>#N/A</v>
      </c>
      <c r="S12" t="e">
        <f t="shared" si="2"/>
        <v>#N/A</v>
      </c>
      <c r="Z12" t="e">
        <f>VLOOKUP($A12,Selections!$A$2:$E$33,1,FALSE)</f>
        <v>#N/A</v>
      </c>
      <c r="AA12" t="e">
        <f>VLOOKUP($A12,Selections!$A$2:$E$33,3,FALSE)</f>
        <v>#N/A</v>
      </c>
      <c r="AB12" t="e">
        <f>VLOOKUP($A12,Selections!$A$2:$E$33,2,FALSE)</f>
        <v>#N/A</v>
      </c>
      <c r="AC12" t="e">
        <f t="shared" si="3"/>
        <v>#N/A</v>
      </c>
      <c r="AD12" t="e">
        <f>VLOOKUP($A12,Selections!$A$2:$E$33,4,FALSE)</f>
        <v>#N/A</v>
      </c>
      <c r="AE12" t="e">
        <f>VLOOKUP($A12,Selections!$A$2:$E$33,5,FALSE)</f>
        <v>#N/A</v>
      </c>
      <c r="AF12" t="e">
        <f t="shared" si="4"/>
        <v>#N/A</v>
      </c>
      <c r="AG12" t="e">
        <f t="shared" si="5"/>
        <v>#N/A</v>
      </c>
      <c r="AH12" t="e">
        <f t="shared" si="6"/>
        <v>#N/A</v>
      </c>
      <c r="AI12" t="e">
        <f t="shared" si="7"/>
        <v>#N/A</v>
      </c>
    </row>
    <row r="13" spans="1:38" x14ac:dyDescent="0.25">
      <c r="Q13" t="e">
        <f t="shared" si="0"/>
        <v>#N/A</v>
      </c>
      <c r="R13" t="e">
        <f t="shared" si="1"/>
        <v>#N/A</v>
      </c>
      <c r="S13" t="e">
        <f t="shared" si="2"/>
        <v>#N/A</v>
      </c>
      <c r="Z13" t="e">
        <f>VLOOKUP($A13,Selections!$A$2:$E$33,1,FALSE)</f>
        <v>#N/A</v>
      </c>
      <c r="AA13" t="e">
        <f>VLOOKUP($A13,Selections!$A$2:$E$33,3,FALSE)</f>
        <v>#N/A</v>
      </c>
      <c r="AB13" t="e">
        <f>VLOOKUP($A13,Selections!$A$2:$E$33,2,FALSE)</f>
        <v>#N/A</v>
      </c>
      <c r="AC13" t="e">
        <f t="shared" si="3"/>
        <v>#N/A</v>
      </c>
      <c r="AD13" t="e">
        <f>VLOOKUP($A13,Selections!$A$2:$E$33,4,FALSE)</f>
        <v>#N/A</v>
      </c>
      <c r="AE13" t="e">
        <f>VLOOKUP($A13,Selections!$A$2:$E$33,5,FALSE)</f>
        <v>#N/A</v>
      </c>
      <c r="AF13" t="e">
        <f t="shared" si="4"/>
        <v>#N/A</v>
      </c>
      <c r="AG13" t="e">
        <f t="shared" si="5"/>
        <v>#N/A</v>
      </c>
      <c r="AH13" t="e">
        <f t="shared" si="6"/>
        <v>#N/A</v>
      </c>
      <c r="AI13" t="e">
        <f t="shared" si="7"/>
        <v>#N/A</v>
      </c>
    </row>
    <row r="14" spans="1:38" x14ac:dyDescent="0.25">
      <c r="Q14" t="e">
        <f t="shared" si="0"/>
        <v>#N/A</v>
      </c>
      <c r="R14" t="e">
        <f t="shared" si="1"/>
        <v>#N/A</v>
      </c>
      <c r="S14" t="e">
        <f t="shared" si="2"/>
        <v>#N/A</v>
      </c>
      <c r="Z14" t="e">
        <f>VLOOKUP($A14,Selections!$A$2:$E$33,1,FALSE)</f>
        <v>#N/A</v>
      </c>
      <c r="AA14" t="e">
        <f>VLOOKUP($A14,Selections!$A$2:$E$33,3,FALSE)</f>
        <v>#N/A</v>
      </c>
      <c r="AB14" t="e">
        <f>VLOOKUP($A14,Selections!$A$2:$E$33,2,FALSE)</f>
        <v>#N/A</v>
      </c>
      <c r="AC14" t="e">
        <f t="shared" si="3"/>
        <v>#N/A</v>
      </c>
      <c r="AD14" t="e">
        <f>VLOOKUP($A14,Selections!$A$2:$E$33,4,FALSE)</f>
        <v>#N/A</v>
      </c>
      <c r="AE14" t="e">
        <f>VLOOKUP($A14,Selections!$A$2:$E$33,5,FALSE)</f>
        <v>#N/A</v>
      </c>
      <c r="AF14" t="e">
        <f t="shared" si="4"/>
        <v>#N/A</v>
      </c>
      <c r="AG14" t="e">
        <f t="shared" si="5"/>
        <v>#N/A</v>
      </c>
      <c r="AH14" t="e">
        <f t="shared" si="6"/>
        <v>#N/A</v>
      </c>
      <c r="AI14" t="e">
        <f t="shared" si="7"/>
        <v>#N/A</v>
      </c>
    </row>
    <row r="15" spans="1:38" x14ac:dyDescent="0.25">
      <c r="Q15" t="e">
        <f t="shared" si="0"/>
        <v>#N/A</v>
      </c>
      <c r="R15" t="e">
        <f t="shared" si="1"/>
        <v>#N/A</v>
      </c>
      <c r="S15" t="e">
        <f t="shared" si="2"/>
        <v>#N/A</v>
      </c>
      <c r="Z15" t="e">
        <f>VLOOKUP($A15,Selections!$A$2:$E$33,1,FALSE)</f>
        <v>#N/A</v>
      </c>
      <c r="AA15" t="e">
        <f>VLOOKUP($A15,Selections!$A$2:$E$33,3,FALSE)</f>
        <v>#N/A</v>
      </c>
      <c r="AB15" t="e">
        <f>VLOOKUP($A15,Selections!$A$2:$E$33,2,FALSE)</f>
        <v>#N/A</v>
      </c>
      <c r="AC15" t="e">
        <f t="shared" si="3"/>
        <v>#N/A</v>
      </c>
      <c r="AD15" t="e">
        <f>VLOOKUP($A15,Selections!$A$2:$E$33,4,FALSE)</f>
        <v>#N/A</v>
      </c>
      <c r="AE15" t="e">
        <f>VLOOKUP($A15,Selections!$A$2:$E$33,5,FALSE)</f>
        <v>#N/A</v>
      </c>
      <c r="AF15" t="e">
        <f t="shared" si="4"/>
        <v>#N/A</v>
      </c>
      <c r="AG15" t="e">
        <f t="shared" si="5"/>
        <v>#N/A</v>
      </c>
      <c r="AH15" t="e">
        <f t="shared" si="6"/>
        <v>#N/A</v>
      </c>
      <c r="AI15" t="e">
        <f t="shared" si="7"/>
        <v>#N/A</v>
      </c>
    </row>
    <row r="16" spans="1:38" x14ac:dyDescent="0.25">
      <c r="Q16" t="e">
        <f t="shared" si="0"/>
        <v>#N/A</v>
      </c>
      <c r="R16" t="e">
        <f t="shared" si="1"/>
        <v>#N/A</v>
      </c>
      <c r="S16" t="e">
        <f t="shared" si="2"/>
        <v>#N/A</v>
      </c>
      <c r="Z16" t="e">
        <f>VLOOKUP($A16,Selections!$A$2:$E$33,1,FALSE)</f>
        <v>#N/A</v>
      </c>
      <c r="AA16" t="e">
        <f>VLOOKUP($A16,Selections!$A$2:$E$33,3,FALSE)</f>
        <v>#N/A</v>
      </c>
      <c r="AB16" t="e">
        <f>VLOOKUP($A16,Selections!$A$2:$E$33,2,FALSE)</f>
        <v>#N/A</v>
      </c>
      <c r="AC16" t="e">
        <f t="shared" si="3"/>
        <v>#N/A</v>
      </c>
      <c r="AD16" t="e">
        <f>VLOOKUP($A16,Selections!$A$2:$E$33,4,FALSE)</f>
        <v>#N/A</v>
      </c>
      <c r="AE16" t="e">
        <f>VLOOKUP($A16,Selections!$A$2:$E$33,5,FALSE)</f>
        <v>#N/A</v>
      </c>
      <c r="AF16" t="e">
        <f t="shared" si="4"/>
        <v>#N/A</v>
      </c>
      <c r="AG16" t="e">
        <f t="shared" si="5"/>
        <v>#N/A</v>
      </c>
      <c r="AH16" t="e">
        <f t="shared" si="6"/>
        <v>#N/A</v>
      </c>
      <c r="AI16" t="e">
        <f t="shared" si="7"/>
        <v>#N/A</v>
      </c>
    </row>
    <row r="17" spans="17:35" x14ac:dyDescent="0.25">
      <c r="Q17" t="e">
        <f t="shared" si="0"/>
        <v>#N/A</v>
      </c>
      <c r="R17" t="e">
        <f t="shared" si="1"/>
        <v>#N/A</v>
      </c>
      <c r="S17" t="e">
        <f t="shared" si="2"/>
        <v>#N/A</v>
      </c>
      <c r="Z17" t="e">
        <f>VLOOKUP($A17,Selections!$A$2:$E$33,1,FALSE)</f>
        <v>#N/A</v>
      </c>
      <c r="AA17" t="e">
        <f>VLOOKUP($A17,Selections!$A$2:$E$33,3,FALSE)</f>
        <v>#N/A</v>
      </c>
      <c r="AB17" t="e">
        <f>VLOOKUP($A17,Selections!$A$2:$E$33,2,FALSE)</f>
        <v>#N/A</v>
      </c>
      <c r="AC17" t="e">
        <f t="shared" si="3"/>
        <v>#N/A</v>
      </c>
      <c r="AD17" t="e">
        <f>VLOOKUP($A17,Selections!$A$2:$E$33,4,FALSE)</f>
        <v>#N/A</v>
      </c>
      <c r="AE17" t="e">
        <f>VLOOKUP($A17,Selections!$A$2:$E$33,5,FALSE)</f>
        <v>#N/A</v>
      </c>
      <c r="AF17" t="e">
        <f t="shared" si="4"/>
        <v>#N/A</v>
      </c>
      <c r="AG17" t="e">
        <f t="shared" si="5"/>
        <v>#N/A</v>
      </c>
      <c r="AH17" t="e">
        <f t="shared" si="6"/>
        <v>#N/A</v>
      </c>
      <c r="AI17" t="e">
        <f t="shared" si="7"/>
        <v>#N/A</v>
      </c>
    </row>
    <row r="18" spans="17:35" x14ac:dyDescent="0.25">
      <c r="Q18" t="e">
        <f t="shared" si="0"/>
        <v>#N/A</v>
      </c>
      <c r="R18" t="e">
        <f t="shared" si="1"/>
        <v>#N/A</v>
      </c>
      <c r="S18" t="e">
        <f t="shared" si="2"/>
        <v>#N/A</v>
      </c>
      <c r="Z18" t="e">
        <f>VLOOKUP($A18,Selections!$A$2:$E$33,1,FALSE)</f>
        <v>#N/A</v>
      </c>
      <c r="AA18" t="e">
        <f>VLOOKUP($A18,Selections!$A$2:$E$33,3,FALSE)</f>
        <v>#N/A</v>
      </c>
      <c r="AB18" t="e">
        <f>VLOOKUP($A18,Selections!$A$2:$E$33,2,FALSE)</f>
        <v>#N/A</v>
      </c>
      <c r="AC18" t="e">
        <f t="shared" si="3"/>
        <v>#N/A</v>
      </c>
      <c r="AD18" t="e">
        <f>VLOOKUP($A18,Selections!$A$2:$E$33,4,FALSE)</f>
        <v>#N/A</v>
      </c>
      <c r="AE18" t="e">
        <f>VLOOKUP($A18,Selections!$A$2:$E$33,5,FALSE)</f>
        <v>#N/A</v>
      </c>
      <c r="AF18" t="e">
        <f t="shared" si="4"/>
        <v>#N/A</v>
      </c>
      <c r="AG18" t="e">
        <f t="shared" si="5"/>
        <v>#N/A</v>
      </c>
      <c r="AH18" t="e">
        <f t="shared" si="6"/>
        <v>#N/A</v>
      </c>
      <c r="AI18" t="e">
        <f t="shared" si="7"/>
        <v>#N/A</v>
      </c>
    </row>
    <row r="19" spans="17:35" x14ac:dyDescent="0.25">
      <c r="Q19" t="e">
        <f t="shared" si="0"/>
        <v>#N/A</v>
      </c>
      <c r="R19" t="e">
        <f t="shared" si="1"/>
        <v>#N/A</v>
      </c>
      <c r="S19" t="e">
        <f t="shared" si="2"/>
        <v>#N/A</v>
      </c>
      <c r="Z19" t="e">
        <f>VLOOKUP($A19,Selections!$A$2:$E$33,1,FALSE)</f>
        <v>#N/A</v>
      </c>
      <c r="AA19" t="e">
        <f>VLOOKUP($A19,Selections!$A$2:$E$33,3,FALSE)</f>
        <v>#N/A</v>
      </c>
      <c r="AB19" t="e">
        <f>VLOOKUP($A19,Selections!$A$2:$E$33,2,FALSE)</f>
        <v>#N/A</v>
      </c>
      <c r="AC19" t="e">
        <f t="shared" si="3"/>
        <v>#N/A</v>
      </c>
      <c r="AD19" t="e">
        <f>VLOOKUP($A19,Selections!$A$2:$E$33,4,FALSE)</f>
        <v>#N/A</v>
      </c>
      <c r="AE19" t="e">
        <f>VLOOKUP($A19,Selections!$A$2:$E$33,5,FALSE)</f>
        <v>#N/A</v>
      </c>
      <c r="AF19" t="e">
        <f t="shared" si="4"/>
        <v>#N/A</v>
      </c>
      <c r="AG19" t="e">
        <f t="shared" si="5"/>
        <v>#N/A</v>
      </c>
      <c r="AH19" t="e">
        <f t="shared" si="6"/>
        <v>#N/A</v>
      </c>
      <c r="AI19" t="e">
        <f t="shared" si="7"/>
        <v>#N/A</v>
      </c>
    </row>
    <row r="20" spans="17:35" x14ac:dyDescent="0.25">
      <c r="Q20" t="e">
        <f t="shared" si="0"/>
        <v>#N/A</v>
      </c>
      <c r="R20" t="e">
        <f t="shared" si="1"/>
        <v>#N/A</v>
      </c>
      <c r="S20" t="e">
        <f t="shared" si="2"/>
        <v>#N/A</v>
      </c>
      <c r="Z20" t="e">
        <f>VLOOKUP($A20,Selections!$A$2:$E$33,1,FALSE)</f>
        <v>#N/A</v>
      </c>
      <c r="AA20" t="e">
        <f>VLOOKUP($A20,Selections!$A$2:$E$33,3,FALSE)</f>
        <v>#N/A</v>
      </c>
      <c r="AB20" t="e">
        <f>VLOOKUP($A20,Selections!$A$2:$E$33,2,FALSE)</f>
        <v>#N/A</v>
      </c>
      <c r="AC20" t="e">
        <f t="shared" si="3"/>
        <v>#N/A</v>
      </c>
      <c r="AD20" t="e">
        <f>VLOOKUP($A20,Selections!$A$2:$E$33,4,FALSE)</f>
        <v>#N/A</v>
      </c>
      <c r="AE20" t="e">
        <f>VLOOKUP($A20,Selections!$A$2:$E$33,5,FALSE)</f>
        <v>#N/A</v>
      </c>
      <c r="AF20" t="e">
        <f t="shared" si="4"/>
        <v>#N/A</v>
      </c>
      <c r="AG20" t="e">
        <f t="shared" si="5"/>
        <v>#N/A</v>
      </c>
      <c r="AH20" t="e">
        <f t="shared" si="6"/>
        <v>#N/A</v>
      </c>
      <c r="AI20" t="e">
        <f t="shared" si="7"/>
        <v>#N/A</v>
      </c>
    </row>
    <row r="21" spans="17:35" x14ac:dyDescent="0.25">
      <c r="Q21" t="e">
        <f t="shared" si="0"/>
        <v>#N/A</v>
      </c>
      <c r="R21" t="e">
        <f t="shared" si="1"/>
        <v>#N/A</v>
      </c>
      <c r="S21" t="e">
        <f t="shared" si="2"/>
        <v>#N/A</v>
      </c>
      <c r="Z21" t="e">
        <f>VLOOKUP($A21,Selections!$A$2:$E$33,1,FALSE)</f>
        <v>#N/A</v>
      </c>
      <c r="AA21" t="e">
        <f>VLOOKUP($A21,Selections!$A$2:$E$33,3,FALSE)</f>
        <v>#N/A</v>
      </c>
      <c r="AB21" t="e">
        <f>VLOOKUP($A21,Selections!$A$2:$E$33,2,FALSE)</f>
        <v>#N/A</v>
      </c>
      <c r="AC21" t="e">
        <f t="shared" si="3"/>
        <v>#N/A</v>
      </c>
      <c r="AD21" t="e">
        <f>VLOOKUP($A21,Selections!$A$2:$E$33,4,FALSE)</f>
        <v>#N/A</v>
      </c>
      <c r="AE21" t="e">
        <f>VLOOKUP($A21,Selections!$A$2:$E$33,5,FALSE)</f>
        <v>#N/A</v>
      </c>
      <c r="AF21" t="e">
        <f t="shared" si="4"/>
        <v>#N/A</v>
      </c>
      <c r="AG21" t="e">
        <f t="shared" si="5"/>
        <v>#N/A</v>
      </c>
      <c r="AH21" t="e">
        <f t="shared" si="6"/>
        <v>#N/A</v>
      </c>
      <c r="AI21" t="e">
        <f t="shared" si="7"/>
        <v>#N/A</v>
      </c>
    </row>
    <row r="22" spans="17:35" x14ac:dyDescent="0.25">
      <c r="Q22" t="e">
        <f t="shared" si="0"/>
        <v>#N/A</v>
      </c>
      <c r="R22" t="e">
        <f t="shared" si="1"/>
        <v>#N/A</v>
      </c>
      <c r="S22" t="e">
        <f t="shared" si="2"/>
        <v>#N/A</v>
      </c>
      <c r="Z22" t="e">
        <f>VLOOKUP($A22,Selections!$A$2:$E$33,1,FALSE)</f>
        <v>#N/A</v>
      </c>
      <c r="AA22" t="e">
        <f>VLOOKUP($A22,Selections!$A$2:$E$33,3,FALSE)</f>
        <v>#N/A</v>
      </c>
      <c r="AB22" t="e">
        <f>VLOOKUP($A22,Selections!$A$2:$E$33,2,FALSE)</f>
        <v>#N/A</v>
      </c>
      <c r="AC22" t="e">
        <f t="shared" si="3"/>
        <v>#N/A</v>
      </c>
      <c r="AD22" t="e">
        <f>VLOOKUP($A22,Selections!$A$2:$E$33,4,FALSE)</f>
        <v>#N/A</v>
      </c>
      <c r="AE22" t="e">
        <f>VLOOKUP($A22,Selections!$A$2:$E$33,5,FALSE)</f>
        <v>#N/A</v>
      </c>
      <c r="AF22" t="e">
        <f t="shared" si="4"/>
        <v>#N/A</v>
      </c>
      <c r="AG22" t="e">
        <f t="shared" si="5"/>
        <v>#N/A</v>
      </c>
      <c r="AH22" t="e">
        <f t="shared" si="6"/>
        <v>#N/A</v>
      </c>
      <c r="AI22" t="e">
        <f t="shared" si="7"/>
        <v>#N/A</v>
      </c>
    </row>
    <row r="23" spans="17:35" x14ac:dyDescent="0.25">
      <c r="Q23" t="e">
        <f t="shared" si="0"/>
        <v>#N/A</v>
      </c>
      <c r="R23" t="e">
        <f t="shared" si="1"/>
        <v>#N/A</v>
      </c>
      <c r="S23" t="e">
        <f t="shared" si="2"/>
        <v>#N/A</v>
      </c>
      <c r="Z23" t="e">
        <f>VLOOKUP($A23,Selections!$A$2:$E$33,1,FALSE)</f>
        <v>#N/A</v>
      </c>
      <c r="AA23" t="e">
        <f>VLOOKUP($A23,Selections!$A$2:$E$33,3,FALSE)</f>
        <v>#N/A</v>
      </c>
      <c r="AB23" t="e">
        <f>VLOOKUP($A23,Selections!$A$2:$E$33,2,FALSE)</f>
        <v>#N/A</v>
      </c>
      <c r="AC23" t="e">
        <f t="shared" si="3"/>
        <v>#N/A</v>
      </c>
      <c r="AD23" t="e">
        <f>VLOOKUP($A23,Selections!$A$2:$E$33,4,FALSE)</f>
        <v>#N/A</v>
      </c>
      <c r="AE23" t="e">
        <f>VLOOKUP($A23,Selections!$A$2:$E$33,5,FALSE)</f>
        <v>#N/A</v>
      </c>
      <c r="AF23" t="e">
        <f t="shared" si="4"/>
        <v>#N/A</v>
      </c>
      <c r="AG23" t="e">
        <f t="shared" si="5"/>
        <v>#N/A</v>
      </c>
      <c r="AH23" t="e">
        <f t="shared" si="6"/>
        <v>#N/A</v>
      </c>
      <c r="AI23" t="e">
        <f t="shared" si="7"/>
        <v>#N/A</v>
      </c>
    </row>
    <row r="24" spans="17:35" x14ac:dyDescent="0.25">
      <c r="Q24" t="e">
        <f t="shared" si="0"/>
        <v>#N/A</v>
      </c>
      <c r="R24" t="e">
        <f t="shared" si="1"/>
        <v>#N/A</v>
      </c>
      <c r="S24" t="e">
        <f t="shared" si="2"/>
        <v>#N/A</v>
      </c>
      <c r="Z24" t="e">
        <f>VLOOKUP($A24,Selections!$A$2:$E$33,1,FALSE)</f>
        <v>#N/A</v>
      </c>
      <c r="AA24" t="e">
        <f>VLOOKUP($A24,Selections!$A$2:$E$33,3,FALSE)</f>
        <v>#N/A</v>
      </c>
      <c r="AB24" t="e">
        <f>VLOOKUP($A24,Selections!$A$2:$E$33,2,FALSE)</f>
        <v>#N/A</v>
      </c>
      <c r="AC24" t="e">
        <f t="shared" si="3"/>
        <v>#N/A</v>
      </c>
      <c r="AD24" t="e">
        <f>VLOOKUP($A24,Selections!$A$2:$E$33,4,FALSE)</f>
        <v>#N/A</v>
      </c>
      <c r="AE24" t="e">
        <f>VLOOKUP($A24,Selections!$A$2:$E$33,5,FALSE)</f>
        <v>#N/A</v>
      </c>
      <c r="AF24" t="e">
        <f t="shared" si="4"/>
        <v>#N/A</v>
      </c>
      <c r="AG24" t="e">
        <f t="shared" si="5"/>
        <v>#N/A</v>
      </c>
      <c r="AH24" t="e">
        <f t="shared" si="6"/>
        <v>#N/A</v>
      </c>
      <c r="AI24" t="e">
        <f t="shared" si="7"/>
        <v>#N/A</v>
      </c>
    </row>
    <row r="25" spans="17:35" x14ac:dyDescent="0.25">
      <c r="Q25" t="e">
        <f t="shared" si="0"/>
        <v>#N/A</v>
      </c>
      <c r="R25" t="e">
        <f t="shared" si="1"/>
        <v>#N/A</v>
      </c>
      <c r="S25" t="e">
        <f t="shared" si="2"/>
        <v>#N/A</v>
      </c>
      <c r="Z25" t="e">
        <f>VLOOKUP($A25,Selections!$A$2:$E$33,1,FALSE)</f>
        <v>#N/A</v>
      </c>
      <c r="AA25" t="e">
        <f>VLOOKUP($A25,Selections!$A$2:$E$33,3,FALSE)</f>
        <v>#N/A</v>
      </c>
      <c r="AB25" t="e">
        <f>VLOOKUP($A25,Selections!$A$2:$E$33,2,FALSE)</f>
        <v>#N/A</v>
      </c>
      <c r="AC25" t="e">
        <f t="shared" si="3"/>
        <v>#N/A</v>
      </c>
      <c r="AD25" t="e">
        <f>VLOOKUP($A25,Selections!$A$2:$E$33,4,FALSE)</f>
        <v>#N/A</v>
      </c>
      <c r="AE25" t="e">
        <f>VLOOKUP($A25,Selections!$A$2:$E$33,5,FALSE)</f>
        <v>#N/A</v>
      </c>
      <c r="AF25" t="e">
        <f t="shared" si="4"/>
        <v>#N/A</v>
      </c>
      <c r="AG25" t="e">
        <f t="shared" si="5"/>
        <v>#N/A</v>
      </c>
      <c r="AH25" t="e">
        <f t="shared" si="6"/>
        <v>#N/A</v>
      </c>
      <c r="AI25" t="e">
        <f t="shared" si="7"/>
        <v>#N/A</v>
      </c>
    </row>
    <row r="26" spans="17:35" x14ac:dyDescent="0.25">
      <c r="Q26" t="e">
        <f t="shared" si="0"/>
        <v>#N/A</v>
      </c>
      <c r="R26" t="e">
        <f t="shared" si="1"/>
        <v>#N/A</v>
      </c>
      <c r="S26" t="e">
        <f t="shared" si="2"/>
        <v>#N/A</v>
      </c>
      <c r="Z26" t="e">
        <f>VLOOKUP($A26,Selections!$A$2:$E$33,1,FALSE)</f>
        <v>#N/A</v>
      </c>
      <c r="AA26" t="e">
        <f>VLOOKUP($A26,Selections!$A$2:$E$33,3,FALSE)</f>
        <v>#N/A</v>
      </c>
      <c r="AB26" t="e">
        <f>VLOOKUP($A26,Selections!$A$2:$E$33,2,FALSE)</f>
        <v>#N/A</v>
      </c>
      <c r="AC26" t="e">
        <f t="shared" si="3"/>
        <v>#N/A</v>
      </c>
      <c r="AD26" t="e">
        <f>VLOOKUP($A26,Selections!$A$2:$E$33,4,FALSE)</f>
        <v>#N/A</v>
      </c>
      <c r="AE26" t="e">
        <f>VLOOKUP($A26,Selections!$A$2:$E$33,5,FALSE)</f>
        <v>#N/A</v>
      </c>
      <c r="AF26" t="e">
        <f t="shared" si="4"/>
        <v>#N/A</v>
      </c>
      <c r="AG26" t="e">
        <f t="shared" si="5"/>
        <v>#N/A</v>
      </c>
      <c r="AH26" t="e">
        <f t="shared" si="6"/>
        <v>#N/A</v>
      </c>
      <c r="AI26" t="e">
        <f t="shared" si="7"/>
        <v>#N/A</v>
      </c>
    </row>
    <row r="27" spans="17:35" x14ac:dyDescent="0.25">
      <c r="Q27" t="e">
        <f t="shared" si="0"/>
        <v>#N/A</v>
      </c>
      <c r="R27" t="e">
        <f t="shared" si="1"/>
        <v>#N/A</v>
      </c>
      <c r="S27" t="e">
        <f t="shared" si="2"/>
        <v>#N/A</v>
      </c>
      <c r="Z27" t="e">
        <f>VLOOKUP($A27,Selections!$A$2:$E$33,1,FALSE)</f>
        <v>#N/A</v>
      </c>
      <c r="AA27" t="e">
        <f>VLOOKUP($A27,Selections!$A$2:$E$33,3,FALSE)</f>
        <v>#N/A</v>
      </c>
      <c r="AB27" t="e">
        <f>VLOOKUP($A27,Selections!$A$2:$E$33,2,FALSE)</f>
        <v>#N/A</v>
      </c>
      <c r="AC27" t="e">
        <f t="shared" si="3"/>
        <v>#N/A</v>
      </c>
      <c r="AD27" t="e">
        <f>VLOOKUP($A27,Selections!$A$2:$E$33,4,FALSE)</f>
        <v>#N/A</v>
      </c>
      <c r="AE27" t="e">
        <f>VLOOKUP($A27,Selections!$A$2:$E$33,5,FALSE)</f>
        <v>#N/A</v>
      </c>
      <c r="AF27" t="e">
        <f t="shared" si="4"/>
        <v>#N/A</v>
      </c>
      <c r="AG27" t="e">
        <f t="shared" si="5"/>
        <v>#N/A</v>
      </c>
      <c r="AH27" t="e">
        <f t="shared" si="6"/>
        <v>#N/A</v>
      </c>
      <c r="AI27" t="e">
        <f t="shared" si="7"/>
        <v>#N/A</v>
      </c>
    </row>
    <row r="28" spans="17:35" x14ac:dyDescent="0.25">
      <c r="Q28" t="e">
        <f t="shared" si="0"/>
        <v>#N/A</v>
      </c>
      <c r="R28" t="e">
        <f t="shared" si="1"/>
        <v>#N/A</v>
      </c>
      <c r="S28" t="e">
        <f t="shared" si="2"/>
        <v>#N/A</v>
      </c>
      <c r="Z28" t="e">
        <f>VLOOKUP($A28,Selections!$A$2:$E$33,1,FALSE)</f>
        <v>#N/A</v>
      </c>
      <c r="AA28" t="e">
        <f>VLOOKUP($A28,Selections!$A$2:$E$33,3,FALSE)</f>
        <v>#N/A</v>
      </c>
      <c r="AB28" t="e">
        <f>VLOOKUP($A28,Selections!$A$2:$E$33,2,FALSE)</f>
        <v>#N/A</v>
      </c>
      <c r="AC28" t="e">
        <f t="shared" si="3"/>
        <v>#N/A</v>
      </c>
      <c r="AD28" t="e">
        <f>VLOOKUP($A28,Selections!$A$2:$E$33,4,FALSE)</f>
        <v>#N/A</v>
      </c>
      <c r="AE28" t="e">
        <f>VLOOKUP($A28,Selections!$A$2:$E$33,5,FALSE)</f>
        <v>#N/A</v>
      </c>
      <c r="AF28" t="e">
        <f t="shared" si="4"/>
        <v>#N/A</v>
      </c>
      <c r="AG28" t="e">
        <f t="shared" si="5"/>
        <v>#N/A</v>
      </c>
      <c r="AH28" t="e">
        <f t="shared" si="6"/>
        <v>#N/A</v>
      </c>
      <c r="AI28" t="e">
        <f t="shared" si="7"/>
        <v>#N/A</v>
      </c>
    </row>
    <row r="29" spans="17:35" x14ac:dyDescent="0.25">
      <c r="Q29" t="e">
        <f t="shared" si="0"/>
        <v>#N/A</v>
      </c>
      <c r="R29" t="e">
        <f t="shared" si="1"/>
        <v>#N/A</v>
      </c>
      <c r="S29" t="e">
        <f t="shared" si="2"/>
        <v>#N/A</v>
      </c>
      <c r="Z29" t="e">
        <f>VLOOKUP($A29,Selections!$A$2:$E$33,1,FALSE)</f>
        <v>#N/A</v>
      </c>
      <c r="AA29" t="e">
        <f>VLOOKUP($A29,Selections!$A$2:$E$33,3,FALSE)</f>
        <v>#N/A</v>
      </c>
      <c r="AB29" t="e">
        <f>VLOOKUP($A29,Selections!$A$2:$E$33,2,FALSE)</f>
        <v>#N/A</v>
      </c>
      <c r="AC29" t="e">
        <f t="shared" si="3"/>
        <v>#N/A</v>
      </c>
      <c r="AD29" t="e">
        <f>VLOOKUP($A29,Selections!$A$2:$E$33,4,FALSE)</f>
        <v>#N/A</v>
      </c>
      <c r="AE29" t="e">
        <f>VLOOKUP($A29,Selections!$A$2:$E$33,5,FALSE)</f>
        <v>#N/A</v>
      </c>
      <c r="AF29" t="e">
        <f t="shared" si="4"/>
        <v>#N/A</v>
      </c>
      <c r="AG29" t="e">
        <f t="shared" si="5"/>
        <v>#N/A</v>
      </c>
      <c r="AH29" t="e">
        <f t="shared" si="6"/>
        <v>#N/A</v>
      </c>
      <c r="AI29" t="e">
        <f t="shared" si="7"/>
        <v>#N/A</v>
      </c>
    </row>
    <row r="30" spans="17:35" x14ac:dyDescent="0.25">
      <c r="Q30" t="e">
        <f t="shared" si="0"/>
        <v>#N/A</v>
      </c>
      <c r="R30" t="e">
        <f t="shared" si="1"/>
        <v>#N/A</v>
      </c>
      <c r="S30" t="e">
        <f t="shared" si="2"/>
        <v>#N/A</v>
      </c>
      <c r="Z30" t="e">
        <f>VLOOKUP($A30,Selections!$A$2:$E$33,1,FALSE)</f>
        <v>#N/A</v>
      </c>
      <c r="AA30" t="e">
        <f>VLOOKUP($A30,Selections!$A$2:$E$33,3,FALSE)</f>
        <v>#N/A</v>
      </c>
      <c r="AB30" t="e">
        <f>VLOOKUP($A30,Selections!$A$2:$E$33,2,FALSE)</f>
        <v>#N/A</v>
      </c>
      <c r="AC30" t="e">
        <f t="shared" si="3"/>
        <v>#N/A</v>
      </c>
      <c r="AD30" t="e">
        <f>VLOOKUP($A30,Selections!$A$2:$E$33,4,FALSE)</f>
        <v>#N/A</v>
      </c>
      <c r="AE30" t="e">
        <f>VLOOKUP($A30,Selections!$A$2:$E$33,5,FALSE)</f>
        <v>#N/A</v>
      </c>
      <c r="AF30" t="e">
        <f t="shared" si="4"/>
        <v>#N/A</v>
      </c>
      <c r="AG30" t="e">
        <f t="shared" si="5"/>
        <v>#N/A</v>
      </c>
      <c r="AH30" t="e">
        <f t="shared" si="6"/>
        <v>#N/A</v>
      </c>
      <c r="AI30" t="e">
        <f t="shared" si="7"/>
        <v>#N/A</v>
      </c>
    </row>
    <row r="31" spans="17:35" x14ac:dyDescent="0.25">
      <c r="Q31" t="e">
        <f t="shared" si="0"/>
        <v>#N/A</v>
      </c>
      <c r="R31" t="e">
        <f t="shared" si="1"/>
        <v>#N/A</v>
      </c>
      <c r="S31" t="e">
        <f t="shared" si="2"/>
        <v>#N/A</v>
      </c>
      <c r="Z31" t="e">
        <f>VLOOKUP($A31,Selections!$A$2:$E$33,1,FALSE)</f>
        <v>#N/A</v>
      </c>
      <c r="AA31" t="e">
        <f>VLOOKUP($A31,Selections!$A$2:$E$33,3,FALSE)</f>
        <v>#N/A</v>
      </c>
      <c r="AB31" t="e">
        <f>VLOOKUP($A31,Selections!$A$2:$E$33,2,FALSE)</f>
        <v>#N/A</v>
      </c>
      <c r="AC31" t="e">
        <f t="shared" si="3"/>
        <v>#N/A</v>
      </c>
      <c r="AD31" t="e">
        <f>VLOOKUP($A31,Selections!$A$2:$E$33,4,FALSE)</f>
        <v>#N/A</v>
      </c>
      <c r="AE31" t="e">
        <f>VLOOKUP($A31,Selections!$A$2:$E$33,5,FALSE)</f>
        <v>#N/A</v>
      </c>
      <c r="AF31" t="e">
        <f t="shared" si="4"/>
        <v>#N/A</v>
      </c>
      <c r="AG31" t="e">
        <f t="shared" si="5"/>
        <v>#N/A</v>
      </c>
      <c r="AH31" t="e">
        <f t="shared" si="6"/>
        <v>#N/A</v>
      </c>
      <c r="AI31" t="e">
        <f t="shared" si="7"/>
        <v>#N/A</v>
      </c>
    </row>
    <row r="32" spans="17:35" x14ac:dyDescent="0.25">
      <c r="Q32" t="e">
        <f t="shared" si="0"/>
        <v>#N/A</v>
      </c>
      <c r="R32" t="e">
        <f t="shared" si="1"/>
        <v>#N/A</v>
      </c>
      <c r="S32" t="e">
        <f t="shared" si="2"/>
        <v>#N/A</v>
      </c>
      <c r="Z32" t="e">
        <f>VLOOKUP($A32,Selections!$A$2:$E$33,1,FALSE)</f>
        <v>#N/A</v>
      </c>
      <c r="AA32" t="e">
        <f>VLOOKUP($A32,Selections!$A$2:$E$33,3,FALSE)</f>
        <v>#N/A</v>
      </c>
      <c r="AB32" t="e">
        <f>VLOOKUP($A32,Selections!$A$2:$E$33,2,FALSE)</f>
        <v>#N/A</v>
      </c>
      <c r="AC32" t="e">
        <f t="shared" si="3"/>
        <v>#N/A</v>
      </c>
      <c r="AD32" t="e">
        <f>VLOOKUP($A32,Selections!$A$2:$E$33,4,FALSE)</f>
        <v>#N/A</v>
      </c>
      <c r="AE32" t="e">
        <f>VLOOKUP($A32,Selections!$A$2:$E$33,5,FALSE)</f>
        <v>#N/A</v>
      </c>
      <c r="AF32" t="e">
        <f t="shared" si="4"/>
        <v>#N/A</v>
      </c>
      <c r="AG32" t="e">
        <f t="shared" si="5"/>
        <v>#N/A</v>
      </c>
      <c r="AH32" t="e">
        <f t="shared" si="6"/>
        <v>#N/A</v>
      </c>
      <c r="AI32" t="e">
        <f t="shared" si="7"/>
        <v>#N/A</v>
      </c>
    </row>
    <row r="33" spans="17:35" x14ac:dyDescent="0.25">
      <c r="Q33" t="e">
        <f t="shared" si="0"/>
        <v>#N/A</v>
      </c>
      <c r="R33" t="e">
        <f t="shared" si="1"/>
        <v>#N/A</v>
      </c>
      <c r="S33" t="e">
        <f t="shared" si="2"/>
        <v>#N/A</v>
      </c>
      <c r="Z33" t="e">
        <f>VLOOKUP($A33,Selections!$A$2:$E$33,1,FALSE)</f>
        <v>#N/A</v>
      </c>
      <c r="AA33" t="e">
        <f>VLOOKUP($A33,Selections!$A$2:$E$33,3,FALSE)</f>
        <v>#N/A</v>
      </c>
      <c r="AB33" t="e">
        <f>VLOOKUP($A33,Selections!$A$2:$E$33,2,FALSE)</f>
        <v>#N/A</v>
      </c>
      <c r="AC33" t="e">
        <f t="shared" si="3"/>
        <v>#N/A</v>
      </c>
      <c r="AD33" t="e">
        <f>VLOOKUP($A33,Selections!$A$2:$E$33,4,FALSE)</f>
        <v>#N/A</v>
      </c>
      <c r="AE33" t="e">
        <f>VLOOKUP($A33,Selections!$A$2:$E$33,5,FALSE)</f>
        <v>#N/A</v>
      </c>
      <c r="AF33" t="e">
        <f t="shared" si="4"/>
        <v>#N/A</v>
      </c>
      <c r="AG33" t="e">
        <f t="shared" si="5"/>
        <v>#N/A</v>
      </c>
      <c r="AH33" t="e">
        <f t="shared" si="6"/>
        <v>#N/A</v>
      </c>
      <c r="AI33" t="e">
        <f t="shared" si="7"/>
        <v>#N/A</v>
      </c>
    </row>
    <row r="34" spans="17:35" x14ac:dyDescent="0.25">
      <c r="Q34" t="e">
        <f t="shared" si="0"/>
        <v>#N/A</v>
      </c>
      <c r="R34" t="e">
        <f t="shared" si="1"/>
        <v>#N/A</v>
      </c>
      <c r="S34" t="e">
        <f t="shared" si="2"/>
        <v>#N/A</v>
      </c>
      <c r="Z34" t="e">
        <f>VLOOKUP($A34,Selections!$A$2:$E$33,1,FALSE)</f>
        <v>#N/A</v>
      </c>
      <c r="AA34" t="e">
        <f>VLOOKUP($A34,Selections!$A$2:$E$33,3,FALSE)</f>
        <v>#N/A</v>
      </c>
      <c r="AB34" t="e">
        <f>VLOOKUP($A34,Selections!$A$2:$E$33,2,FALSE)</f>
        <v>#N/A</v>
      </c>
      <c r="AC34" t="e">
        <f t="shared" si="3"/>
        <v>#N/A</v>
      </c>
      <c r="AD34" t="e">
        <f>VLOOKUP($A34,Selections!$A$2:$E$33,4,FALSE)</f>
        <v>#N/A</v>
      </c>
      <c r="AE34" t="e">
        <f>VLOOKUP($A34,Selections!$A$2:$E$33,5,FALSE)</f>
        <v>#N/A</v>
      </c>
      <c r="AF34" t="e">
        <f t="shared" si="4"/>
        <v>#N/A</v>
      </c>
      <c r="AG34" t="e">
        <f t="shared" si="5"/>
        <v>#N/A</v>
      </c>
      <c r="AH34" t="e">
        <f t="shared" si="6"/>
        <v>#N/A</v>
      </c>
      <c r="AI34" t="e">
        <f t="shared" si="7"/>
        <v>#N/A</v>
      </c>
    </row>
    <row r="35" spans="17:35" x14ac:dyDescent="0.25">
      <c r="Q35" t="e">
        <f t="shared" si="0"/>
        <v>#N/A</v>
      </c>
      <c r="R35" t="e">
        <f t="shared" si="1"/>
        <v>#N/A</v>
      </c>
      <c r="S35" t="e">
        <f t="shared" si="2"/>
        <v>#N/A</v>
      </c>
      <c r="Z35" t="e">
        <f>VLOOKUP($A35,Selections!$A$2:$E$33,1,FALSE)</f>
        <v>#N/A</v>
      </c>
      <c r="AA35" t="e">
        <f>VLOOKUP($A35,Selections!$A$2:$E$33,3,FALSE)</f>
        <v>#N/A</v>
      </c>
      <c r="AB35" t="e">
        <f>VLOOKUP($A35,Selections!$A$2:$E$33,2,FALSE)</f>
        <v>#N/A</v>
      </c>
      <c r="AC35" t="e">
        <f t="shared" si="3"/>
        <v>#N/A</v>
      </c>
      <c r="AD35" t="e">
        <f>VLOOKUP($A35,Selections!$A$2:$E$33,4,FALSE)</f>
        <v>#N/A</v>
      </c>
      <c r="AE35" t="e">
        <f>VLOOKUP($A35,Selections!$A$2:$E$33,5,FALSE)</f>
        <v>#N/A</v>
      </c>
      <c r="AF35" t="e">
        <f t="shared" si="4"/>
        <v>#N/A</v>
      </c>
      <c r="AG35" t="e">
        <f t="shared" si="5"/>
        <v>#N/A</v>
      </c>
      <c r="AH35" t="e">
        <f t="shared" si="6"/>
        <v>#N/A</v>
      </c>
      <c r="AI35" t="e">
        <f t="shared" si="7"/>
        <v>#N/A</v>
      </c>
    </row>
    <row r="36" spans="17:35" x14ac:dyDescent="0.25">
      <c r="Q36" t="e">
        <f t="shared" si="0"/>
        <v>#N/A</v>
      </c>
      <c r="R36" t="e">
        <f t="shared" si="1"/>
        <v>#N/A</v>
      </c>
      <c r="S36" t="e">
        <f t="shared" si="2"/>
        <v>#N/A</v>
      </c>
      <c r="Z36" t="e">
        <f>VLOOKUP($A36,Selections!$A$2:$E$33,1,FALSE)</f>
        <v>#N/A</v>
      </c>
      <c r="AA36" t="e">
        <f>VLOOKUP($A36,Selections!$A$2:$E$33,3,FALSE)</f>
        <v>#N/A</v>
      </c>
      <c r="AB36" t="e">
        <f>VLOOKUP($A36,Selections!$A$2:$E$33,2,FALSE)</f>
        <v>#N/A</v>
      </c>
      <c r="AC36" t="e">
        <f t="shared" si="3"/>
        <v>#N/A</v>
      </c>
      <c r="AD36" t="e">
        <f>VLOOKUP($A36,Selections!$A$2:$E$33,4,FALSE)</f>
        <v>#N/A</v>
      </c>
      <c r="AE36" t="e">
        <f>VLOOKUP($A36,Selections!$A$2:$E$33,5,FALSE)</f>
        <v>#N/A</v>
      </c>
      <c r="AF36" t="e">
        <f t="shared" si="4"/>
        <v>#N/A</v>
      </c>
      <c r="AG36" t="e">
        <f t="shared" si="5"/>
        <v>#N/A</v>
      </c>
      <c r="AH36" t="e">
        <f t="shared" si="6"/>
        <v>#N/A</v>
      </c>
      <c r="AI36" t="e">
        <f t="shared" si="7"/>
        <v>#N/A</v>
      </c>
    </row>
    <row r="37" spans="17:35" x14ac:dyDescent="0.25">
      <c r="Q37" t="e">
        <f t="shared" si="0"/>
        <v>#N/A</v>
      </c>
      <c r="R37" t="e">
        <f t="shared" si="1"/>
        <v>#N/A</v>
      </c>
      <c r="S37" t="e">
        <f t="shared" si="2"/>
        <v>#N/A</v>
      </c>
      <c r="Z37" t="e">
        <f>VLOOKUP($A37,Selections!$A$2:$E$33,1,FALSE)</f>
        <v>#N/A</v>
      </c>
      <c r="AA37" t="e">
        <f>VLOOKUP($A37,Selections!$A$2:$E$33,3,FALSE)</f>
        <v>#N/A</v>
      </c>
      <c r="AB37" t="e">
        <f>VLOOKUP($A37,Selections!$A$2:$E$33,2,FALSE)</f>
        <v>#N/A</v>
      </c>
      <c r="AC37" t="e">
        <f t="shared" si="3"/>
        <v>#N/A</v>
      </c>
      <c r="AD37" t="e">
        <f>VLOOKUP($A37,Selections!$A$2:$E$33,4,FALSE)</f>
        <v>#N/A</v>
      </c>
      <c r="AE37" t="e">
        <f>VLOOKUP($A37,Selections!$A$2:$E$33,5,FALSE)</f>
        <v>#N/A</v>
      </c>
      <c r="AF37" t="e">
        <f t="shared" si="4"/>
        <v>#N/A</v>
      </c>
      <c r="AG37" t="e">
        <f t="shared" si="5"/>
        <v>#N/A</v>
      </c>
      <c r="AH37" t="e">
        <f t="shared" si="6"/>
        <v>#N/A</v>
      </c>
      <c r="AI37" t="e">
        <f t="shared" si="7"/>
        <v>#N/A</v>
      </c>
    </row>
    <row r="38" spans="17:35" x14ac:dyDescent="0.25">
      <c r="Q38" t="e">
        <f t="shared" si="0"/>
        <v>#N/A</v>
      </c>
      <c r="R38" t="e">
        <f t="shared" si="1"/>
        <v>#N/A</v>
      </c>
      <c r="S38" t="e">
        <f t="shared" si="2"/>
        <v>#N/A</v>
      </c>
      <c r="Z38" t="e">
        <f>VLOOKUP($A38,Selections!$A$2:$E$33,1,FALSE)</f>
        <v>#N/A</v>
      </c>
      <c r="AA38" t="e">
        <f>VLOOKUP($A38,Selections!$A$2:$E$33,3,FALSE)</f>
        <v>#N/A</v>
      </c>
      <c r="AB38" t="e">
        <f>VLOOKUP($A38,Selections!$A$2:$E$33,2,FALSE)</f>
        <v>#N/A</v>
      </c>
      <c r="AC38" t="e">
        <f t="shared" si="3"/>
        <v>#N/A</v>
      </c>
      <c r="AD38" t="e">
        <f>VLOOKUP($A38,Selections!$A$2:$E$33,4,FALSE)</f>
        <v>#N/A</v>
      </c>
      <c r="AE38" t="e">
        <f>VLOOKUP($A38,Selections!$A$2:$E$33,5,FALSE)</f>
        <v>#N/A</v>
      </c>
      <c r="AF38" t="e">
        <f t="shared" si="4"/>
        <v>#N/A</v>
      </c>
      <c r="AG38" t="e">
        <f t="shared" si="5"/>
        <v>#N/A</v>
      </c>
      <c r="AH38" t="e">
        <f t="shared" si="6"/>
        <v>#N/A</v>
      </c>
      <c r="AI38" t="e">
        <f t="shared" si="7"/>
        <v>#N/A</v>
      </c>
    </row>
    <row r="39" spans="17:35" x14ac:dyDescent="0.25">
      <c r="Q39" t="e">
        <f t="shared" si="0"/>
        <v>#N/A</v>
      </c>
      <c r="R39" t="e">
        <f t="shared" si="1"/>
        <v>#N/A</v>
      </c>
      <c r="S39" t="e">
        <f t="shared" si="2"/>
        <v>#N/A</v>
      </c>
      <c r="Z39" t="e">
        <f>VLOOKUP($A39,Selections!$A$2:$E$33,1,FALSE)</f>
        <v>#N/A</v>
      </c>
      <c r="AA39" t="e">
        <f>VLOOKUP($A39,Selections!$A$2:$E$33,3,FALSE)</f>
        <v>#N/A</v>
      </c>
      <c r="AB39" t="e">
        <f>VLOOKUP($A39,Selections!$A$2:$E$33,2,FALSE)</f>
        <v>#N/A</v>
      </c>
      <c r="AC39" t="e">
        <f t="shared" si="3"/>
        <v>#N/A</v>
      </c>
      <c r="AD39" t="e">
        <f>VLOOKUP($A39,Selections!$A$2:$E$33,4,FALSE)</f>
        <v>#N/A</v>
      </c>
      <c r="AE39" t="e">
        <f>VLOOKUP($A39,Selections!$A$2:$E$33,5,FALSE)</f>
        <v>#N/A</v>
      </c>
      <c r="AF39" t="e">
        <f t="shared" si="4"/>
        <v>#N/A</v>
      </c>
      <c r="AG39" t="e">
        <f t="shared" si="5"/>
        <v>#N/A</v>
      </c>
      <c r="AH39" t="e">
        <f t="shared" si="6"/>
        <v>#N/A</v>
      </c>
      <c r="AI39" t="e">
        <f t="shared" si="7"/>
        <v>#N/A</v>
      </c>
    </row>
    <row r="40" spans="17:35" x14ac:dyDescent="0.25">
      <c r="Q40" t="e">
        <f t="shared" si="0"/>
        <v>#N/A</v>
      </c>
      <c r="R40" t="e">
        <f t="shared" si="1"/>
        <v>#N/A</v>
      </c>
      <c r="S40" t="e">
        <f t="shared" si="2"/>
        <v>#N/A</v>
      </c>
      <c r="Z40" t="e">
        <f>VLOOKUP($A40,Selections!$A$2:$E$33,1,FALSE)</f>
        <v>#N/A</v>
      </c>
      <c r="AA40" t="e">
        <f>VLOOKUP($A40,Selections!$A$2:$E$33,3,FALSE)</f>
        <v>#N/A</v>
      </c>
      <c r="AB40" t="e">
        <f>VLOOKUP($A40,Selections!$A$2:$E$33,2,FALSE)</f>
        <v>#N/A</v>
      </c>
      <c r="AC40" t="e">
        <f t="shared" si="3"/>
        <v>#N/A</v>
      </c>
      <c r="AD40" t="e">
        <f>VLOOKUP($A40,Selections!$A$2:$E$33,4,FALSE)</f>
        <v>#N/A</v>
      </c>
      <c r="AE40" t="e">
        <f>VLOOKUP($A40,Selections!$A$2:$E$33,5,FALSE)</f>
        <v>#N/A</v>
      </c>
      <c r="AF40" t="e">
        <f t="shared" si="4"/>
        <v>#N/A</v>
      </c>
      <c r="AG40" t="e">
        <f t="shared" si="5"/>
        <v>#N/A</v>
      </c>
      <c r="AH40" t="e">
        <f t="shared" si="6"/>
        <v>#N/A</v>
      </c>
      <c r="AI40" t="e">
        <f t="shared" si="7"/>
        <v>#N/A</v>
      </c>
    </row>
    <row r="41" spans="17:35" x14ac:dyDescent="0.25">
      <c r="Q41" t="e">
        <f t="shared" si="0"/>
        <v>#N/A</v>
      </c>
      <c r="R41" t="e">
        <f t="shared" si="1"/>
        <v>#N/A</v>
      </c>
      <c r="S41" t="e">
        <f t="shared" si="2"/>
        <v>#N/A</v>
      </c>
      <c r="Z41" t="e">
        <f>VLOOKUP($A41,Selections!$A$2:$E$33,1,FALSE)</f>
        <v>#N/A</v>
      </c>
      <c r="AA41" t="e">
        <f>VLOOKUP($A41,Selections!$A$2:$E$33,3,FALSE)</f>
        <v>#N/A</v>
      </c>
      <c r="AB41" t="e">
        <f>VLOOKUP($A41,Selections!$A$2:$E$33,2,FALSE)</f>
        <v>#N/A</v>
      </c>
      <c r="AC41" t="e">
        <f t="shared" si="3"/>
        <v>#N/A</v>
      </c>
      <c r="AD41" t="e">
        <f>VLOOKUP($A41,Selections!$A$2:$E$33,4,FALSE)</f>
        <v>#N/A</v>
      </c>
      <c r="AE41" t="e">
        <f>VLOOKUP($A41,Selections!$A$2:$E$33,5,FALSE)</f>
        <v>#N/A</v>
      </c>
      <c r="AF41" t="e">
        <f t="shared" si="4"/>
        <v>#N/A</v>
      </c>
      <c r="AG41" t="e">
        <f t="shared" si="5"/>
        <v>#N/A</v>
      </c>
      <c r="AH41" t="e">
        <f t="shared" si="6"/>
        <v>#N/A</v>
      </c>
      <c r="AI41" t="e">
        <f t="shared" si="7"/>
        <v>#N/A</v>
      </c>
    </row>
    <row r="42" spans="17:35" x14ac:dyDescent="0.25">
      <c r="Q42" t="e">
        <f t="shared" si="0"/>
        <v>#N/A</v>
      </c>
      <c r="R42" t="e">
        <f t="shared" si="1"/>
        <v>#N/A</v>
      </c>
      <c r="S42" t="e">
        <f t="shared" si="2"/>
        <v>#N/A</v>
      </c>
      <c r="Z42" t="e">
        <f>VLOOKUP($A42,Selections!$A$2:$E$33,1,FALSE)</f>
        <v>#N/A</v>
      </c>
      <c r="AA42" t="e">
        <f>VLOOKUP($A42,Selections!$A$2:$E$33,3,FALSE)</f>
        <v>#N/A</v>
      </c>
      <c r="AB42" t="e">
        <f>VLOOKUP($A42,Selections!$A$2:$E$33,2,FALSE)</f>
        <v>#N/A</v>
      </c>
      <c r="AC42" t="e">
        <f t="shared" si="3"/>
        <v>#N/A</v>
      </c>
      <c r="AD42" t="e">
        <f>VLOOKUP($A42,Selections!$A$2:$E$33,4,FALSE)</f>
        <v>#N/A</v>
      </c>
      <c r="AE42" t="e">
        <f>VLOOKUP($A42,Selections!$A$2:$E$33,5,FALSE)</f>
        <v>#N/A</v>
      </c>
      <c r="AF42" t="e">
        <f t="shared" si="4"/>
        <v>#N/A</v>
      </c>
      <c r="AG42" t="e">
        <f t="shared" si="5"/>
        <v>#N/A</v>
      </c>
      <c r="AH42" t="e">
        <f t="shared" si="6"/>
        <v>#N/A</v>
      </c>
      <c r="AI42" t="e">
        <f t="shared" si="7"/>
        <v>#N/A</v>
      </c>
    </row>
    <row r="43" spans="17:35" x14ac:dyDescent="0.25">
      <c r="Q43" t="e">
        <f t="shared" si="0"/>
        <v>#N/A</v>
      </c>
      <c r="R43" t="e">
        <f t="shared" si="1"/>
        <v>#N/A</v>
      </c>
      <c r="S43" t="e">
        <f t="shared" si="2"/>
        <v>#N/A</v>
      </c>
      <c r="Z43" t="e">
        <f>VLOOKUP($A43,Selections!$A$2:$E$33,1,FALSE)</f>
        <v>#N/A</v>
      </c>
      <c r="AA43" t="e">
        <f>VLOOKUP($A43,Selections!$A$2:$E$33,3,FALSE)</f>
        <v>#N/A</v>
      </c>
      <c r="AB43" t="e">
        <f>VLOOKUP($A43,Selections!$A$2:$E$33,2,FALSE)</f>
        <v>#N/A</v>
      </c>
      <c r="AC43" t="e">
        <f t="shared" si="3"/>
        <v>#N/A</v>
      </c>
      <c r="AD43" t="e">
        <f>VLOOKUP($A43,Selections!$A$2:$E$33,4,FALSE)</f>
        <v>#N/A</v>
      </c>
      <c r="AE43" t="e">
        <f>VLOOKUP($A43,Selections!$A$2:$E$33,5,FALSE)</f>
        <v>#N/A</v>
      </c>
      <c r="AF43" t="e">
        <f t="shared" si="4"/>
        <v>#N/A</v>
      </c>
      <c r="AG43" t="e">
        <f t="shared" si="5"/>
        <v>#N/A</v>
      </c>
      <c r="AH43" t="e">
        <f t="shared" si="6"/>
        <v>#N/A</v>
      </c>
      <c r="AI43" t="e">
        <f t="shared" si="7"/>
        <v>#N/A</v>
      </c>
    </row>
    <row r="44" spans="17:35" x14ac:dyDescent="0.25">
      <c r="Q44" t="e">
        <f t="shared" si="0"/>
        <v>#N/A</v>
      </c>
      <c r="R44" t="e">
        <f t="shared" si="1"/>
        <v>#N/A</v>
      </c>
      <c r="S44" t="e">
        <f t="shared" si="2"/>
        <v>#N/A</v>
      </c>
      <c r="Z44" t="e">
        <f>VLOOKUP($A44,Selections!$A$2:$E$33,1,FALSE)</f>
        <v>#N/A</v>
      </c>
      <c r="AA44" t="e">
        <f>VLOOKUP($A44,Selections!$A$2:$E$33,3,FALSE)</f>
        <v>#N/A</v>
      </c>
      <c r="AB44" t="e">
        <f>VLOOKUP($A44,Selections!$A$2:$E$33,2,FALSE)</f>
        <v>#N/A</v>
      </c>
      <c r="AC44" t="e">
        <f t="shared" si="3"/>
        <v>#N/A</v>
      </c>
      <c r="AD44" t="e">
        <f>VLOOKUP($A44,Selections!$A$2:$E$33,4,FALSE)</f>
        <v>#N/A</v>
      </c>
      <c r="AE44" t="e">
        <f>VLOOKUP($A44,Selections!$A$2:$E$33,5,FALSE)</f>
        <v>#N/A</v>
      </c>
      <c r="AF44" t="e">
        <f t="shared" si="4"/>
        <v>#N/A</v>
      </c>
      <c r="AG44" t="e">
        <f t="shared" si="5"/>
        <v>#N/A</v>
      </c>
      <c r="AH44" t="e">
        <f t="shared" si="6"/>
        <v>#N/A</v>
      </c>
      <c r="AI44" t="e">
        <f t="shared" si="7"/>
        <v>#N/A</v>
      </c>
    </row>
    <row r="45" spans="17:35" x14ac:dyDescent="0.25">
      <c r="Q45" t="e">
        <f t="shared" si="0"/>
        <v>#N/A</v>
      </c>
      <c r="R45" t="e">
        <f t="shared" si="1"/>
        <v>#N/A</v>
      </c>
      <c r="S45" t="e">
        <f t="shared" si="2"/>
        <v>#N/A</v>
      </c>
      <c r="Z45" t="e">
        <f>VLOOKUP($A45,Selections!$A$2:$E$33,1,FALSE)</f>
        <v>#N/A</v>
      </c>
      <c r="AA45" t="e">
        <f>VLOOKUP($A45,Selections!$A$2:$E$33,3,FALSE)</f>
        <v>#N/A</v>
      </c>
      <c r="AB45" t="e">
        <f>VLOOKUP($A45,Selections!$A$2:$E$33,2,FALSE)</f>
        <v>#N/A</v>
      </c>
      <c r="AC45" t="e">
        <f t="shared" si="3"/>
        <v>#N/A</v>
      </c>
      <c r="AD45" t="e">
        <f>VLOOKUP($A45,Selections!$A$2:$E$33,4,FALSE)</f>
        <v>#N/A</v>
      </c>
      <c r="AE45" t="e">
        <f>VLOOKUP($A45,Selections!$A$2:$E$33,5,FALSE)</f>
        <v>#N/A</v>
      </c>
      <c r="AF45" t="e">
        <f t="shared" si="4"/>
        <v>#N/A</v>
      </c>
      <c r="AG45" t="e">
        <f t="shared" si="5"/>
        <v>#N/A</v>
      </c>
      <c r="AH45" t="e">
        <f t="shared" si="6"/>
        <v>#N/A</v>
      </c>
      <c r="AI45" t="e">
        <f t="shared" si="7"/>
        <v>#N/A</v>
      </c>
    </row>
    <row r="46" spans="17:35" x14ac:dyDescent="0.25">
      <c r="Q46" t="e">
        <f t="shared" si="0"/>
        <v>#N/A</v>
      </c>
      <c r="R46" t="e">
        <f t="shared" si="1"/>
        <v>#N/A</v>
      </c>
      <c r="S46" t="e">
        <f t="shared" si="2"/>
        <v>#N/A</v>
      </c>
      <c r="Z46" t="e">
        <f>VLOOKUP($A46,Selections!$A$2:$E$33,1,FALSE)</f>
        <v>#N/A</v>
      </c>
      <c r="AA46" t="e">
        <f>VLOOKUP($A46,Selections!$A$2:$E$33,3,FALSE)</f>
        <v>#N/A</v>
      </c>
      <c r="AB46" t="e">
        <f>VLOOKUP($A46,Selections!$A$2:$E$33,2,FALSE)</f>
        <v>#N/A</v>
      </c>
      <c r="AC46" t="e">
        <f t="shared" si="3"/>
        <v>#N/A</v>
      </c>
      <c r="AD46" t="e">
        <f>VLOOKUP($A46,Selections!$A$2:$E$33,4,FALSE)</f>
        <v>#N/A</v>
      </c>
      <c r="AE46" t="e">
        <f>VLOOKUP($A46,Selections!$A$2:$E$33,5,FALSE)</f>
        <v>#N/A</v>
      </c>
      <c r="AF46" t="e">
        <f t="shared" si="4"/>
        <v>#N/A</v>
      </c>
      <c r="AG46" t="e">
        <f t="shared" si="5"/>
        <v>#N/A</v>
      </c>
      <c r="AH46" t="e">
        <f t="shared" si="6"/>
        <v>#N/A</v>
      </c>
      <c r="AI46" t="e">
        <f t="shared" si="7"/>
        <v>#N/A</v>
      </c>
    </row>
    <row r="47" spans="17:35" x14ac:dyDescent="0.25">
      <c r="Q47" t="e">
        <f t="shared" si="0"/>
        <v>#N/A</v>
      </c>
      <c r="R47" t="e">
        <f t="shared" si="1"/>
        <v>#N/A</v>
      </c>
      <c r="S47" t="e">
        <f t="shared" si="2"/>
        <v>#N/A</v>
      </c>
      <c r="Z47" t="e">
        <f>VLOOKUP($A47,Selections!$A$2:$E$33,1,FALSE)</f>
        <v>#N/A</v>
      </c>
      <c r="AA47" t="e">
        <f>VLOOKUP($A47,Selections!$A$2:$E$33,3,FALSE)</f>
        <v>#N/A</v>
      </c>
      <c r="AB47" t="e">
        <f>VLOOKUP($A47,Selections!$A$2:$E$33,2,FALSE)</f>
        <v>#N/A</v>
      </c>
      <c r="AC47" t="e">
        <f t="shared" si="3"/>
        <v>#N/A</v>
      </c>
      <c r="AD47" t="e">
        <f>VLOOKUP($A47,Selections!$A$2:$E$33,4,FALSE)</f>
        <v>#N/A</v>
      </c>
      <c r="AE47" t="e">
        <f>VLOOKUP($A47,Selections!$A$2:$E$33,5,FALSE)</f>
        <v>#N/A</v>
      </c>
      <c r="AF47" t="e">
        <f t="shared" si="4"/>
        <v>#N/A</v>
      </c>
      <c r="AG47" t="e">
        <f t="shared" si="5"/>
        <v>#N/A</v>
      </c>
      <c r="AH47" t="e">
        <f t="shared" si="6"/>
        <v>#N/A</v>
      </c>
      <c r="AI47" t="e">
        <f t="shared" si="7"/>
        <v>#N/A</v>
      </c>
    </row>
    <row r="48" spans="17:35" x14ac:dyDescent="0.25">
      <c r="Q48" t="e">
        <f t="shared" si="0"/>
        <v>#N/A</v>
      </c>
      <c r="R48" t="e">
        <f t="shared" si="1"/>
        <v>#N/A</v>
      </c>
      <c r="S48" t="e">
        <f t="shared" si="2"/>
        <v>#N/A</v>
      </c>
      <c r="Z48" t="e">
        <f>VLOOKUP($A48,Selections!$A$2:$E$33,1,FALSE)</f>
        <v>#N/A</v>
      </c>
      <c r="AA48" t="e">
        <f>VLOOKUP($A48,Selections!$A$2:$E$33,3,FALSE)</f>
        <v>#N/A</v>
      </c>
      <c r="AB48" t="e">
        <f>VLOOKUP($A48,Selections!$A$2:$E$33,2,FALSE)</f>
        <v>#N/A</v>
      </c>
      <c r="AC48" t="e">
        <f t="shared" si="3"/>
        <v>#N/A</v>
      </c>
      <c r="AD48" t="e">
        <f>VLOOKUP($A48,Selections!$A$2:$E$33,4,FALSE)</f>
        <v>#N/A</v>
      </c>
      <c r="AE48" t="e">
        <f>VLOOKUP($A48,Selections!$A$2:$E$33,5,FALSE)</f>
        <v>#N/A</v>
      </c>
      <c r="AF48" t="e">
        <f t="shared" si="4"/>
        <v>#N/A</v>
      </c>
      <c r="AG48" t="e">
        <f t="shared" si="5"/>
        <v>#N/A</v>
      </c>
      <c r="AH48" t="e">
        <f t="shared" si="6"/>
        <v>#N/A</v>
      </c>
      <c r="AI48" t="e">
        <f t="shared" si="7"/>
        <v>#N/A</v>
      </c>
    </row>
    <row r="49" spans="17:35" x14ac:dyDescent="0.25">
      <c r="Q49" t="e">
        <f t="shared" si="0"/>
        <v>#N/A</v>
      </c>
      <c r="R49" t="e">
        <f t="shared" si="1"/>
        <v>#N/A</v>
      </c>
      <c r="S49" t="e">
        <f t="shared" si="2"/>
        <v>#N/A</v>
      </c>
      <c r="Z49" t="e">
        <f>VLOOKUP($A49,Selections!$A$2:$E$33,1,FALSE)</f>
        <v>#N/A</v>
      </c>
      <c r="AA49" t="e">
        <f>VLOOKUP($A49,Selections!$A$2:$E$33,3,FALSE)</f>
        <v>#N/A</v>
      </c>
      <c r="AB49" t="e">
        <f>VLOOKUP($A49,Selections!$A$2:$E$33,2,FALSE)</f>
        <v>#N/A</v>
      </c>
      <c r="AC49" t="e">
        <f t="shared" si="3"/>
        <v>#N/A</v>
      </c>
      <c r="AD49" t="e">
        <f>VLOOKUP($A49,Selections!$A$2:$E$33,4,FALSE)</f>
        <v>#N/A</v>
      </c>
      <c r="AE49" t="e">
        <f>VLOOKUP($A49,Selections!$A$2:$E$33,5,FALSE)</f>
        <v>#N/A</v>
      </c>
      <c r="AF49" t="e">
        <f t="shared" si="4"/>
        <v>#N/A</v>
      </c>
      <c r="AG49" t="e">
        <f t="shared" si="5"/>
        <v>#N/A</v>
      </c>
      <c r="AH49" t="e">
        <f t="shared" si="6"/>
        <v>#N/A</v>
      </c>
      <c r="AI49" t="e">
        <f t="shared" si="7"/>
        <v>#N/A</v>
      </c>
    </row>
    <row r="50" spans="17:35" x14ac:dyDescent="0.25">
      <c r="Q50" t="e">
        <f t="shared" si="0"/>
        <v>#N/A</v>
      </c>
      <c r="R50" t="e">
        <f t="shared" si="1"/>
        <v>#N/A</v>
      </c>
      <c r="S50" t="e">
        <f t="shared" si="2"/>
        <v>#N/A</v>
      </c>
      <c r="Z50" t="e">
        <f>VLOOKUP($A50,Selections!$A$2:$E$33,1,FALSE)</f>
        <v>#N/A</v>
      </c>
      <c r="AA50" t="e">
        <f>VLOOKUP($A50,Selections!$A$2:$E$33,3,FALSE)</f>
        <v>#N/A</v>
      </c>
      <c r="AB50" t="e">
        <f>VLOOKUP($A50,Selections!$A$2:$E$33,2,FALSE)</f>
        <v>#N/A</v>
      </c>
      <c r="AC50" t="e">
        <f t="shared" si="3"/>
        <v>#N/A</v>
      </c>
      <c r="AD50" t="e">
        <f>VLOOKUP($A50,Selections!$A$2:$E$33,4,FALSE)</f>
        <v>#N/A</v>
      </c>
      <c r="AE50" t="e">
        <f>VLOOKUP($A50,Selections!$A$2:$E$33,5,FALSE)</f>
        <v>#N/A</v>
      </c>
      <c r="AF50" t="e">
        <f t="shared" si="4"/>
        <v>#N/A</v>
      </c>
      <c r="AG50" t="e">
        <f t="shared" si="5"/>
        <v>#N/A</v>
      </c>
      <c r="AH50" t="e">
        <f t="shared" si="6"/>
        <v>#N/A</v>
      </c>
      <c r="AI50" t="e">
        <f t="shared" si="7"/>
        <v>#N/A</v>
      </c>
    </row>
    <row r="51" spans="17:35" x14ac:dyDescent="0.25">
      <c r="Q51" t="e">
        <f t="shared" si="0"/>
        <v>#N/A</v>
      </c>
      <c r="R51" t="e">
        <f t="shared" si="1"/>
        <v>#N/A</v>
      </c>
      <c r="S51" t="e">
        <f t="shared" si="2"/>
        <v>#N/A</v>
      </c>
      <c r="Z51" t="e">
        <f>VLOOKUP($A51,Selections!$A$2:$E$33,1,FALSE)</f>
        <v>#N/A</v>
      </c>
      <c r="AA51" t="e">
        <f>VLOOKUP($A51,Selections!$A$2:$E$33,3,FALSE)</f>
        <v>#N/A</v>
      </c>
      <c r="AB51" t="e">
        <f>VLOOKUP($A51,Selections!$A$2:$E$33,2,FALSE)</f>
        <v>#N/A</v>
      </c>
      <c r="AC51" t="e">
        <f t="shared" si="3"/>
        <v>#N/A</v>
      </c>
      <c r="AD51" t="e">
        <f>VLOOKUP($A51,Selections!$A$2:$E$33,4,FALSE)</f>
        <v>#N/A</v>
      </c>
      <c r="AE51" t="e">
        <f>VLOOKUP($A51,Selections!$A$2:$E$33,5,FALSE)</f>
        <v>#N/A</v>
      </c>
      <c r="AF51" t="e">
        <f t="shared" si="4"/>
        <v>#N/A</v>
      </c>
      <c r="AG51" t="e">
        <f t="shared" si="5"/>
        <v>#N/A</v>
      </c>
      <c r="AH51" t="e">
        <f t="shared" si="6"/>
        <v>#N/A</v>
      </c>
      <c r="AI51" t="e">
        <f t="shared" si="7"/>
        <v>#N/A</v>
      </c>
    </row>
    <row r="52" spans="17:35" x14ac:dyDescent="0.25">
      <c r="Q52" t="e">
        <f t="shared" si="0"/>
        <v>#N/A</v>
      </c>
      <c r="R52" t="e">
        <f t="shared" si="1"/>
        <v>#N/A</v>
      </c>
      <c r="S52" t="e">
        <f t="shared" si="2"/>
        <v>#N/A</v>
      </c>
      <c r="Z52" t="e">
        <f>VLOOKUP($A52,Selections!$A$2:$E$33,1,FALSE)</f>
        <v>#N/A</v>
      </c>
      <c r="AA52" t="e">
        <f>VLOOKUP($A52,Selections!$A$2:$E$33,3,FALSE)</f>
        <v>#N/A</v>
      </c>
      <c r="AB52" t="e">
        <f>VLOOKUP($A52,Selections!$A$2:$E$33,2,FALSE)</f>
        <v>#N/A</v>
      </c>
      <c r="AC52" t="e">
        <f t="shared" si="3"/>
        <v>#N/A</v>
      </c>
      <c r="AD52" t="e">
        <f>VLOOKUP($A52,Selections!$A$2:$E$33,4,FALSE)</f>
        <v>#N/A</v>
      </c>
      <c r="AE52" t="e">
        <f>VLOOKUP($A52,Selections!$A$2:$E$33,5,FALSE)</f>
        <v>#N/A</v>
      </c>
      <c r="AF52" t="e">
        <f t="shared" si="4"/>
        <v>#N/A</v>
      </c>
      <c r="AG52" t="e">
        <f t="shared" si="5"/>
        <v>#N/A</v>
      </c>
      <c r="AH52" t="e">
        <f t="shared" si="6"/>
        <v>#N/A</v>
      </c>
      <c r="AI52" t="e">
        <f t="shared" si="7"/>
        <v>#N/A</v>
      </c>
    </row>
    <row r="53" spans="17:35" x14ac:dyDescent="0.25">
      <c r="Q53" t="e">
        <f t="shared" si="0"/>
        <v>#N/A</v>
      </c>
      <c r="R53" t="e">
        <f t="shared" si="1"/>
        <v>#N/A</v>
      </c>
      <c r="S53" t="e">
        <f t="shared" si="2"/>
        <v>#N/A</v>
      </c>
      <c r="Z53" t="e">
        <f>VLOOKUP($A53,Selections!$A$2:$E$33,1,FALSE)</f>
        <v>#N/A</v>
      </c>
      <c r="AA53" t="e">
        <f>VLOOKUP($A53,Selections!$A$2:$E$33,3,FALSE)</f>
        <v>#N/A</v>
      </c>
      <c r="AB53" t="e">
        <f>VLOOKUP($A53,Selections!$A$2:$E$33,2,FALSE)</f>
        <v>#N/A</v>
      </c>
      <c r="AC53" t="e">
        <f t="shared" si="3"/>
        <v>#N/A</v>
      </c>
      <c r="AD53" t="e">
        <f>VLOOKUP($A53,Selections!$A$2:$E$33,4,FALSE)</f>
        <v>#N/A</v>
      </c>
      <c r="AE53" t="e">
        <f>VLOOKUP($A53,Selections!$A$2:$E$33,5,FALSE)</f>
        <v>#N/A</v>
      </c>
      <c r="AF53" t="e">
        <f t="shared" si="4"/>
        <v>#N/A</v>
      </c>
      <c r="AG53" t="e">
        <f t="shared" si="5"/>
        <v>#N/A</v>
      </c>
      <c r="AH53" t="e">
        <f t="shared" si="6"/>
        <v>#N/A</v>
      </c>
      <c r="AI53" t="e">
        <f t="shared" si="7"/>
        <v>#N/A</v>
      </c>
    </row>
    <row r="54" spans="17:35" x14ac:dyDescent="0.25">
      <c r="Q54" t="e">
        <f t="shared" si="0"/>
        <v>#N/A</v>
      </c>
      <c r="R54" t="e">
        <f t="shared" si="1"/>
        <v>#N/A</v>
      </c>
      <c r="S54" t="e">
        <f t="shared" si="2"/>
        <v>#N/A</v>
      </c>
      <c r="Z54" t="e">
        <f>VLOOKUP($A54,Selections!$A$2:$E$33,1,FALSE)</f>
        <v>#N/A</v>
      </c>
      <c r="AA54" t="e">
        <f>VLOOKUP($A54,Selections!$A$2:$E$33,3,FALSE)</f>
        <v>#N/A</v>
      </c>
      <c r="AB54" t="e">
        <f>VLOOKUP($A54,Selections!$A$2:$E$33,2,FALSE)</f>
        <v>#N/A</v>
      </c>
      <c r="AC54" t="e">
        <f t="shared" si="3"/>
        <v>#N/A</v>
      </c>
      <c r="AD54" t="e">
        <f>VLOOKUP($A54,Selections!$A$2:$E$33,4,FALSE)</f>
        <v>#N/A</v>
      </c>
      <c r="AE54" t="e">
        <f>VLOOKUP($A54,Selections!$A$2:$E$33,5,FALSE)</f>
        <v>#N/A</v>
      </c>
      <c r="AF54" t="e">
        <f t="shared" si="4"/>
        <v>#N/A</v>
      </c>
      <c r="AG54" t="e">
        <f t="shared" si="5"/>
        <v>#N/A</v>
      </c>
      <c r="AH54" t="e">
        <f t="shared" si="6"/>
        <v>#N/A</v>
      </c>
      <c r="AI54" t="e">
        <f t="shared" si="7"/>
        <v>#N/A</v>
      </c>
    </row>
    <row r="55" spans="17:35" x14ac:dyDescent="0.25">
      <c r="Q55" t="e">
        <f t="shared" si="0"/>
        <v>#N/A</v>
      </c>
      <c r="R55" t="e">
        <f t="shared" si="1"/>
        <v>#N/A</v>
      </c>
      <c r="S55" t="e">
        <f t="shared" si="2"/>
        <v>#N/A</v>
      </c>
      <c r="Z55" t="e">
        <f>VLOOKUP($A55,Selections!$A$2:$E$33,1,FALSE)</f>
        <v>#N/A</v>
      </c>
      <c r="AA55" t="e">
        <f>VLOOKUP($A55,Selections!$A$2:$E$33,3,FALSE)</f>
        <v>#N/A</v>
      </c>
      <c r="AB55" t="e">
        <f>VLOOKUP($A55,Selections!$A$2:$E$33,2,FALSE)</f>
        <v>#N/A</v>
      </c>
      <c r="AC55" t="e">
        <f t="shared" si="3"/>
        <v>#N/A</v>
      </c>
      <c r="AD55" t="e">
        <f>VLOOKUP($A55,Selections!$A$2:$E$33,4,FALSE)</f>
        <v>#N/A</v>
      </c>
      <c r="AE55" t="e">
        <f>VLOOKUP($A55,Selections!$A$2:$E$33,5,FALSE)</f>
        <v>#N/A</v>
      </c>
      <c r="AF55" t="e">
        <f t="shared" si="4"/>
        <v>#N/A</v>
      </c>
      <c r="AG55" t="e">
        <f t="shared" si="5"/>
        <v>#N/A</v>
      </c>
      <c r="AH55" t="e">
        <f t="shared" si="6"/>
        <v>#N/A</v>
      </c>
      <c r="AI55" t="e">
        <f t="shared" si="7"/>
        <v>#N/A</v>
      </c>
    </row>
  </sheetData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A3E31-A0FA-4E27-AB0C-67CFAF6B3BBC}">
  <sheetPr codeName="Sheet1"/>
  <dimension ref="A1:E5"/>
  <sheetViews>
    <sheetView tabSelected="1" workbookViewId="0">
      <selection activeCell="A2" sqref="A2"/>
    </sheetView>
  </sheetViews>
  <sheetFormatPr defaultRowHeight="12.5" x14ac:dyDescent="0.25"/>
  <cols>
    <col min="1" max="1" width="18.81640625" customWidth="1"/>
    <col min="5" max="5" width="10.54296875" customWidth="1"/>
  </cols>
  <sheetData>
    <row r="1" spans="1:5" ht="13" x14ac:dyDescent="0.3">
      <c r="A1" s="6" t="s">
        <v>73</v>
      </c>
      <c r="B1" s="6" t="s">
        <v>2</v>
      </c>
      <c r="C1" s="6" t="s">
        <v>30</v>
      </c>
      <c r="D1" s="6" t="s">
        <v>23</v>
      </c>
      <c r="E1" s="6" t="s">
        <v>21</v>
      </c>
    </row>
    <row r="2" spans="1:5" ht="14.5" x14ac:dyDescent="0.25">
      <c r="A2" s="10" t="s">
        <v>63</v>
      </c>
      <c r="B2">
        <v>2</v>
      </c>
      <c r="C2" t="s">
        <v>34</v>
      </c>
      <c r="D2">
        <v>1.1000000000000001</v>
      </c>
      <c r="E2">
        <v>3</v>
      </c>
    </row>
    <row r="3" spans="1:5" ht="14.5" x14ac:dyDescent="0.25">
      <c r="A3" s="10" t="s">
        <v>64</v>
      </c>
      <c r="B3">
        <v>2</v>
      </c>
      <c r="C3" t="s">
        <v>34</v>
      </c>
      <c r="D3">
        <v>1.1000000000000001</v>
      </c>
      <c r="E3">
        <v>3</v>
      </c>
    </row>
    <row r="4" spans="1:5" ht="14.5" x14ac:dyDescent="0.25">
      <c r="A4" s="10" t="s">
        <v>65</v>
      </c>
      <c r="B4">
        <v>2</v>
      </c>
      <c r="C4" t="s">
        <v>34</v>
      </c>
      <c r="D4">
        <v>1.1000000000000001</v>
      </c>
      <c r="E4">
        <v>3</v>
      </c>
    </row>
    <row r="5" spans="1:5" ht="14.5" x14ac:dyDescent="0.25">
      <c r="A5" s="10" t="s">
        <v>66</v>
      </c>
      <c r="B5">
        <v>2</v>
      </c>
      <c r="C5" t="s">
        <v>34</v>
      </c>
      <c r="D5">
        <v>1.1000000000000001</v>
      </c>
      <c r="E5">
        <v>3</v>
      </c>
    </row>
  </sheetData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0793F-AD0E-46C9-BBAE-C0790F91798A}">
  <dimension ref="A1:G12"/>
  <sheetViews>
    <sheetView workbookViewId="0"/>
  </sheetViews>
  <sheetFormatPr defaultRowHeight="12.5" x14ac:dyDescent="0.25"/>
  <sheetData>
    <row r="1" spans="1:7" x14ac:dyDescent="0.25">
      <c r="A1" t="s">
        <v>55</v>
      </c>
      <c r="B1" t="s">
        <v>22</v>
      </c>
      <c r="C1" t="s">
        <v>2</v>
      </c>
      <c r="D1" t="s">
        <v>1</v>
      </c>
      <c r="E1" t="s">
        <v>56</v>
      </c>
      <c r="F1" t="s">
        <v>57</v>
      </c>
      <c r="G1" t="s">
        <v>54</v>
      </c>
    </row>
    <row r="2" spans="1:7" x14ac:dyDescent="0.25">
      <c r="A2">
        <v>407727997615</v>
      </c>
      <c r="B2" t="s">
        <v>66</v>
      </c>
      <c r="C2">
        <v>2</v>
      </c>
      <c r="D2">
        <v>2.44</v>
      </c>
      <c r="E2" t="s">
        <v>58</v>
      </c>
      <c r="F2" t="s">
        <v>59</v>
      </c>
      <c r="G2" t="s">
        <v>69</v>
      </c>
    </row>
    <row r="3" spans="1:7" x14ac:dyDescent="0.25">
      <c r="G3" t="s">
        <v>68</v>
      </c>
    </row>
    <row r="4" spans="1:7" x14ac:dyDescent="0.25">
      <c r="G4" t="s">
        <v>67</v>
      </c>
    </row>
    <row r="5" spans="1:7" x14ac:dyDescent="0.25">
      <c r="G5" t="s">
        <v>62</v>
      </c>
    </row>
    <row r="6" spans="1:7" x14ac:dyDescent="0.25">
      <c r="G6" t="s">
        <v>61</v>
      </c>
    </row>
    <row r="7" spans="1:7" x14ac:dyDescent="0.25">
      <c r="G7" t="s">
        <v>61</v>
      </c>
    </row>
    <row r="8" spans="1:7" x14ac:dyDescent="0.25">
      <c r="G8" t="s">
        <v>61</v>
      </c>
    </row>
    <row r="9" spans="1:7" x14ac:dyDescent="0.25">
      <c r="G9" t="s">
        <v>61</v>
      </c>
    </row>
    <row r="10" spans="1:7" x14ac:dyDescent="0.25">
      <c r="G10" t="s">
        <v>61</v>
      </c>
    </row>
    <row r="11" spans="1:7" x14ac:dyDescent="0.25">
      <c r="G11" t="s">
        <v>61</v>
      </c>
    </row>
    <row r="12" spans="1:7" x14ac:dyDescent="0.25">
      <c r="G12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Market</vt:lpstr>
      <vt:lpstr>Selections</vt:lpstr>
      <vt:lpstr>MyBets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Gary Russell</dc:creator>
  <cp:lastModifiedBy>Ian Graham</cp:lastModifiedBy>
  <dcterms:created xsi:type="dcterms:W3CDTF">2007-07-27T06:02:29Z</dcterms:created>
  <dcterms:modified xsi:type="dcterms:W3CDTF">2025-11-04T08:46:05Z</dcterms:modified>
</cp:coreProperties>
</file>